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1970" sheetId="1" r:id="rId1"/>
  </sheets>
  <definedNames>
    <definedName name="_xlnm.Print_Area" localSheetId="0">'1970'!$A$1:$EM$27</definedName>
    <definedName name="_xlnm.Print_Titles" localSheetId="0">'1970'!$A:$A,'1970'!$1:$3</definedName>
  </definedNames>
  <calcPr fullCalcOnLoad="1"/>
</workbook>
</file>

<file path=xl/sharedStrings.xml><?xml version="1.0" encoding="utf-8"?>
<sst xmlns="http://schemas.openxmlformats.org/spreadsheetml/2006/main" count="224" uniqueCount="199">
  <si>
    <t>LIBRARY</t>
  </si>
  <si>
    <t>LIBRARY STAFF</t>
  </si>
  <si>
    <t>System analysts and programmers</t>
  </si>
  <si>
    <t>Data processing and preparation staff</t>
  </si>
  <si>
    <t>Bindery</t>
  </si>
  <si>
    <t>Other</t>
  </si>
  <si>
    <t>LIBRARY SERVICES</t>
  </si>
  <si>
    <t>Seating</t>
  </si>
  <si>
    <t>BIBLIOGRAPHIC RESOURCES</t>
  </si>
  <si>
    <t>Serials</t>
  </si>
  <si>
    <t>Gift funds</t>
  </si>
  <si>
    <t>Other funds</t>
  </si>
  <si>
    <t>Binding</t>
  </si>
  <si>
    <t>Commercial binding</t>
  </si>
  <si>
    <t xml:space="preserve">Full-time </t>
  </si>
  <si>
    <t>Part-time</t>
  </si>
  <si>
    <t>Higher degree</t>
  </si>
  <si>
    <t>Full-time</t>
  </si>
  <si>
    <t xml:space="preserve">Part-time </t>
  </si>
  <si>
    <t>AUSTRALIAN CAPITAL TERRITORY</t>
  </si>
  <si>
    <t>NEW SOUTH WALES</t>
  </si>
  <si>
    <t>QUEENSLAND</t>
  </si>
  <si>
    <t>SOUTH AUSTRALIA</t>
  </si>
  <si>
    <t>VICTORIA</t>
  </si>
  <si>
    <t>WESTERN AUSTRALIA</t>
  </si>
  <si>
    <t>Administrative structure</t>
  </si>
  <si>
    <t>Lending</t>
  </si>
  <si>
    <t>Graduate Professional Staff</t>
  </si>
  <si>
    <t>Central Administration</t>
  </si>
  <si>
    <t>24A</t>
  </si>
  <si>
    <t>Subscription cancelled</t>
  </si>
  <si>
    <t>Monographs</t>
  </si>
  <si>
    <t>Expenditure ratios</t>
  </si>
  <si>
    <t>LIBRARY SERVICES: COLUMNS 19-25</t>
  </si>
  <si>
    <t>BIBLIOGRAPHIC RESOURCES COLUMNS 26-U49</t>
  </si>
  <si>
    <t>LIBRARY EXPENDITURE: COLUMNS 50-74</t>
  </si>
  <si>
    <t>Monograph Volumes</t>
  </si>
  <si>
    <t>U21</t>
  </si>
  <si>
    <t>Clerical Assistants</t>
  </si>
  <si>
    <t>Technical and Trade staff</t>
  </si>
  <si>
    <t>Borrowed</t>
  </si>
  <si>
    <t>U25</t>
  </si>
  <si>
    <t>U26</t>
  </si>
  <si>
    <t>U27</t>
  </si>
  <si>
    <t>Acquisitions &amp; Total Holdings</t>
  </si>
  <si>
    <t>U31</t>
  </si>
  <si>
    <t>Withdrawals</t>
  </si>
  <si>
    <t>U34</t>
  </si>
  <si>
    <t>U49</t>
  </si>
  <si>
    <t>U48</t>
  </si>
  <si>
    <t>U47</t>
  </si>
  <si>
    <t>Non-Book Materials</t>
  </si>
  <si>
    <t>Phonorecords</t>
  </si>
  <si>
    <t>Audio Tapes</t>
  </si>
  <si>
    <t>Video Tapes</t>
  </si>
  <si>
    <t>Slides (Individual)</t>
  </si>
  <si>
    <t>Films (reels)</t>
  </si>
  <si>
    <t>Maps</t>
  </si>
  <si>
    <t>Music</t>
  </si>
  <si>
    <t>Single copies by subscription</t>
  </si>
  <si>
    <t>Multiple Copies by subscription</t>
  </si>
  <si>
    <t>Copies by Gift or Exchange</t>
  </si>
  <si>
    <t>U40</t>
  </si>
  <si>
    <t>Central Library</t>
  </si>
  <si>
    <t>U44</t>
  </si>
  <si>
    <t>U43</t>
  </si>
  <si>
    <t>U45</t>
  </si>
  <si>
    <t>Research and other Funds</t>
  </si>
  <si>
    <t>U52</t>
  </si>
  <si>
    <t>U53</t>
  </si>
  <si>
    <t>Library Vote</t>
  </si>
  <si>
    <t>Equipment</t>
  </si>
  <si>
    <t>Stationery</t>
  </si>
  <si>
    <t>Travel, entertainment, etc.</t>
  </si>
  <si>
    <t>73A &amp; B</t>
  </si>
  <si>
    <t xml:space="preserve">Acquisitions : Library Staff ((70-69)x100)/(70-69+71)) : (71x100)/(70-69+71) </t>
  </si>
  <si>
    <t>Total Library/University Including Research %</t>
  </si>
  <si>
    <t>U74</t>
  </si>
  <si>
    <t>U75</t>
  </si>
  <si>
    <t>U76</t>
  </si>
  <si>
    <t>U77</t>
  </si>
  <si>
    <t>Others</t>
  </si>
  <si>
    <t>Masters (PG2)</t>
  </si>
  <si>
    <t>82A</t>
  </si>
  <si>
    <t>External Students</t>
  </si>
  <si>
    <t>Serials Backsets</t>
  </si>
  <si>
    <t>41:59</t>
  </si>
  <si>
    <t>47:53</t>
  </si>
  <si>
    <t>Attendants</t>
  </si>
  <si>
    <t>Reader services</t>
  </si>
  <si>
    <t>45:55</t>
  </si>
  <si>
    <t>Canberra College of Advanced Education</t>
  </si>
  <si>
    <t>Darling Downs College of Advanced Education</t>
  </si>
  <si>
    <t>Queensland Institute of Technology</t>
  </si>
  <si>
    <t>South Australian Institute of Technology</t>
  </si>
  <si>
    <t xml:space="preserve">Ballarat College of Advanced Education </t>
  </si>
  <si>
    <t>Bendigo College of Advanced Education</t>
  </si>
  <si>
    <t>Caulfield Institute of Technology</t>
  </si>
  <si>
    <t>Gordon Institute of Technology</t>
  </si>
  <si>
    <t>Royal Melbourne Institute of Technology</t>
  </si>
  <si>
    <t>Prahran Institute of Technology</t>
  </si>
  <si>
    <t>Swinburne College of Technology</t>
  </si>
  <si>
    <t>Warrnambool Institute of Advanced Education</t>
  </si>
  <si>
    <t>Western Australian Institute of Technology</t>
  </si>
  <si>
    <t>Mitchell College of Advanced Education</t>
  </si>
  <si>
    <t>Footscray Institute of Technology</t>
  </si>
  <si>
    <t>South Australian IT (Whyalla)</t>
  </si>
  <si>
    <t>Western Australia College of Music</t>
  </si>
  <si>
    <t>52:48</t>
  </si>
  <si>
    <t>71:29</t>
  </si>
  <si>
    <t>49:51</t>
  </si>
  <si>
    <t>61:39</t>
  </si>
  <si>
    <t>46:54</t>
  </si>
  <si>
    <t>26:74</t>
  </si>
  <si>
    <t>56:44</t>
  </si>
  <si>
    <t>40:60</t>
  </si>
  <si>
    <t>42:58</t>
  </si>
  <si>
    <t>35:65</t>
  </si>
  <si>
    <t>38:62</t>
  </si>
  <si>
    <t>LIBRARY STAFF: COLUMNS 1-18</t>
  </si>
  <si>
    <t>Interlibrary Lending</t>
  </si>
  <si>
    <t>Lending from 
Central Library</t>
  </si>
  <si>
    <t>Lending from
branch libraries</t>
  </si>
  <si>
    <t>Reserve Lending</t>
  </si>
  <si>
    <t>Lent</t>
  </si>
  <si>
    <t>Graduate without full librarianship qualifications</t>
  </si>
  <si>
    <t>Non-graduates with lib'ship qualifications</t>
  </si>
  <si>
    <t>Assistants with part academic or part prof qualifications</t>
  </si>
  <si>
    <t>Part-time Staff (EFT) not previously included</t>
  </si>
  <si>
    <t>Total Library staff</t>
  </si>
  <si>
    <t>Technical services 
excluding binding</t>
  </si>
  <si>
    <t>Philip Institute of Technology</t>
  </si>
  <si>
    <t>Qualifications and numbers</t>
  </si>
  <si>
    <t>Secretarial Staff 
and Typists</t>
  </si>
  <si>
    <t>BIBLIOGRAPHIC RESOURCES: COLUMNS 26-U49</t>
  </si>
  <si>
    <t>Purchase</t>
  </si>
  <si>
    <t>Gift or Exchange</t>
  </si>
  <si>
    <t>Total in Library System 
at end of year (46+47)</t>
  </si>
  <si>
    <t>Added</t>
  </si>
  <si>
    <t>Bound Periodicals (Vols.)</t>
  </si>
  <si>
    <t>Acquired during year</t>
  </si>
  <si>
    <t>Microforms (Vols.)</t>
  </si>
  <si>
    <t>Total in Library 
System at end of Year</t>
  </si>
  <si>
    <t>Total volumes in Library
System at end of year (28+30+32)</t>
  </si>
  <si>
    <t>Total in library 
system at end of year</t>
  </si>
  <si>
    <t>Non-Book Materials held at 
end of year</t>
  </si>
  <si>
    <t>Current Serial Titles</t>
  </si>
  <si>
    <t>Additions during year</t>
  </si>
  <si>
    <t>Total in Library System
at end of year</t>
  </si>
  <si>
    <t>Monograph volumes</t>
  </si>
  <si>
    <t>Serial titles</t>
  </si>
  <si>
    <t>Branch Libraries</t>
  </si>
  <si>
    <t>Law Library</t>
  </si>
  <si>
    <t>Medical Library</t>
  </si>
  <si>
    <t>All other branch libraries</t>
  </si>
  <si>
    <t xml:space="preserve">Acquisitions </t>
  </si>
  <si>
    <t>Monographs and serials</t>
  </si>
  <si>
    <t>Non-book Materials</t>
  </si>
  <si>
    <t>Special Commonwealth
funds</t>
  </si>
  <si>
    <t>Research and other 
funds</t>
  </si>
  <si>
    <t>Equipment vote</t>
  </si>
  <si>
    <t>Total Monographs and 
Serials (54+55)</t>
  </si>
  <si>
    <t>Total acquisitions</t>
  </si>
  <si>
    <t>Special Commonwealth funds</t>
  </si>
  <si>
    <t>Bindery staff wages</t>
  </si>
  <si>
    <t>Bindery materials</t>
  </si>
  <si>
    <t>Total binding 
(60 to 62)</t>
  </si>
  <si>
    <t>Sundries</t>
  </si>
  <si>
    <t>Current library vote</t>
  </si>
  <si>
    <t>Capital equipment vote</t>
  </si>
  <si>
    <t>Running costs</t>
  </si>
  <si>
    <t>Total sundries
(64 to 68)</t>
  </si>
  <si>
    <t>Sub-total (Acquisitions, 
bindery &amp; sundries)</t>
  </si>
  <si>
    <t>Staff (excluding of bindery 
staff) (salaries &amp;
salary costs)</t>
  </si>
  <si>
    <t>U70</t>
  </si>
  <si>
    <t>COLLE POPULATION</t>
  </si>
  <si>
    <t>Teaching Staff</t>
  </si>
  <si>
    <t>Students</t>
  </si>
  <si>
    <t>Tertiary, others (PG1-UG1-UG3)</t>
  </si>
  <si>
    <t>Non-tertiary</t>
  </si>
  <si>
    <t>Other institute staff</t>
  </si>
  <si>
    <t>Total teaching staff
and students</t>
  </si>
  <si>
    <t>COLLEGL POPULATION: COLUMNS 75-84</t>
  </si>
  <si>
    <t>LIBRARY SERVICES:
COLUMNS 19-25</t>
  </si>
  <si>
    <t>Seating capacity
Central Library</t>
  </si>
  <si>
    <t>Seating capacity
Branches</t>
  </si>
  <si>
    <t>Seating capacity
Law Library</t>
  </si>
  <si>
    <t>Seating capacity
Medical Library</t>
  </si>
  <si>
    <t>Total seating capacity
all libraries</t>
  </si>
  <si>
    <t>Number of branch Libraries</t>
  </si>
  <si>
    <t>Hours open per week
Central Library</t>
  </si>
  <si>
    <t>BIBLIOGRAPHIC RESOURCES: 
COLUMNS 26-U49</t>
  </si>
  <si>
    <t>Total Library/University 
(excluding research)</t>
  </si>
  <si>
    <t>Distribution of resources at end of year</t>
  </si>
  <si>
    <t>Total Library expenditure</t>
  </si>
  <si>
    <t>COLLEGES OF ADVANCED EDUCATION LIBRARY STATISTICS 1970</t>
  </si>
  <si>
    <t>EXPENDITURE</t>
  </si>
  <si>
    <t>LIBRARY EXPENDITURE:
COLUMNS 50-74</t>
  </si>
  <si>
    <t>Reader services in
branch libraries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</si>
</sst>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#,##0.0"/>
    <numFmt numFmtId="175" formatCode="&quot;$&quot;#,##0.0"/>
    <numFmt numFmtId="176" formatCode="&quot;$&quot;#,##0.00"/>
  </numFmts>
  <fonts count="45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1" fillId="34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 textRotation="90" wrapText="1"/>
    </xf>
    <xf numFmtId="172" fontId="2" fillId="0" borderId="13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3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172" fontId="2" fillId="33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 textRotation="90" wrapText="1"/>
    </xf>
    <xf numFmtId="1" fontId="0" fillId="0" borderId="11" xfId="0" applyNumberFormat="1" applyBorder="1" applyAlignment="1">
      <alignment horizontal="right"/>
    </xf>
    <xf numFmtId="1" fontId="1" fillId="35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wrapText="1"/>
    </xf>
    <xf numFmtId="173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 wrapText="1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/>
    </xf>
    <xf numFmtId="0" fontId="6" fillId="35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36" borderId="11" xfId="0" applyFont="1" applyFill="1" applyBorder="1" applyAlignment="1">
      <alignment horizontal="right" vertical="center"/>
    </xf>
    <xf numFmtId="172" fontId="6" fillId="36" borderId="10" xfId="0" applyNumberFormat="1" applyFont="1" applyFill="1" applyBorder="1" applyAlignment="1">
      <alignment horizontal="right"/>
    </xf>
    <xf numFmtId="0" fontId="6" fillId="36" borderId="11" xfId="0" applyFont="1" applyFill="1" applyBorder="1" applyAlignment="1">
      <alignment horizontal="right"/>
    </xf>
    <xf numFmtId="1" fontId="6" fillId="36" borderId="11" xfId="0" applyNumberFormat="1" applyFont="1" applyFill="1" applyBorder="1" applyAlignment="1">
      <alignment horizontal="right"/>
    </xf>
    <xf numFmtId="0" fontId="6" fillId="36" borderId="11" xfId="0" applyNumberFormat="1" applyFont="1" applyFill="1" applyBorder="1" applyAlignment="1">
      <alignment horizontal="right"/>
    </xf>
    <xf numFmtId="173" fontId="6" fillId="36" borderId="10" xfId="0" applyNumberFormat="1" applyFont="1" applyFill="1" applyBorder="1" applyAlignment="1">
      <alignment horizontal="right"/>
    </xf>
    <xf numFmtId="173" fontId="6" fillId="36" borderId="10" xfId="0" applyNumberFormat="1" applyFont="1" applyFill="1" applyBorder="1" applyAlignment="1">
      <alignment horizontal="right" wrapText="1"/>
    </xf>
    <xf numFmtId="1" fontId="0" fillId="0" borderId="14" xfId="0" applyNumberFormat="1" applyFont="1" applyBorder="1" applyAlignment="1">
      <alignment horizontal="center" vertical="center"/>
    </xf>
    <xf numFmtId="0" fontId="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left"/>
      <protection locked="0"/>
    </xf>
    <xf numFmtId="0" fontId="6" fillId="36" borderId="16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0" fontId="6" fillId="0" borderId="16" xfId="0" applyNumberFormat="1" applyFont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 applyProtection="1">
      <alignment horizontal="left"/>
      <protection locked="0"/>
    </xf>
    <xf numFmtId="0" fontId="1" fillId="32" borderId="17" xfId="0" applyFont="1" applyFill="1" applyBorder="1" applyAlignment="1">
      <alignment horizontal="right" vertical="center"/>
    </xf>
    <xf numFmtId="0" fontId="6" fillId="32" borderId="17" xfId="0" applyFont="1" applyFill="1" applyBorder="1" applyAlignment="1">
      <alignment horizontal="right" vertical="center"/>
    </xf>
    <xf numFmtId="0" fontId="6" fillId="32" borderId="17" xfId="0" applyNumberFormat="1" applyFont="1" applyFill="1" applyBorder="1" applyAlignment="1">
      <alignment horizontal="right"/>
    </xf>
    <xf numFmtId="0" fontId="6" fillId="32" borderId="15" xfId="0" applyFont="1" applyFill="1" applyBorder="1" applyAlignment="1">
      <alignment horizontal="right" vertical="center"/>
    </xf>
    <xf numFmtId="172" fontId="2" fillId="0" borderId="18" xfId="0" applyNumberFormat="1" applyFont="1" applyBorder="1" applyAlignment="1">
      <alignment horizontal="center" vertical="center" textRotation="90" wrapText="1"/>
    </xf>
    <xf numFmtId="172" fontId="6" fillId="0" borderId="19" xfId="0" applyNumberFormat="1" applyFont="1" applyBorder="1" applyAlignment="1">
      <alignment horizontal="right"/>
    </xf>
    <xf numFmtId="172" fontId="6" fillId="36" borderId="19" xfId="0" applyNumberFormat="1" applyFont="1" applyFill="1" applyBorder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1" fillId="36" borderId="11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right" vertical="center"/>
    </xf>
    <xf numFmtId="1" fontId="2" fillId="38" borderId="20" xfId="0" applyNumberFormat="1" applyFont="1" applyFill="1" applyBorder="1" applyAlignment="1">
      <alignment horizontal="center" vertical="center"/>
    </xf>
    <xf numFmtId="1" fontId="2" fillId="38" borderId="12" xfId="0" applyNumberFormat="1" applyFont="1" applyFill="1" applyBorder="1" applyAlignment="1" applyProtection="1">
      <alignment horizontal="center" vertical="center"/>
      <protection locked="0"/>
    </xf>
    <xf numFmtId="1" fontId="2" fillId="38" borderId="12" xfId="0" applyNumberFormat="1" applyFont="1" applyFill="1" applyBorder="1" applyAlignment="1">
      <alignment horizontal="center" vertical="center"/>
    </xf>
    <xf numFmtId="1" fontId="2" fillId="38" borderId="14" xfId="0" applyNumberFormat="1" applyFont="1" applyFill="1" applyBorder="1" applyAlignment="1">
      <alignment horizontal="center" vertical="center"/>
    </xf>
    <xf numFmtId="172" fontId="6" fillId="36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" fontId="2" fillId="0" borderId="18" xfId="0" applyNumberFormat="1" applyFont="1" applyBorder="1" applyAlignment="1">
      <alignment horizontal="center" vertical="center" textRotation="90" wrapText="1"/>
    </xf>
    <xf numFmtId="1" fontId="44" fillId="38" borderId="1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right"/>
    </xf>
    <xf numFmtId="0" fontId="6" fillId="36" borderId="13" xfId="0" applyFont="1" applyFill="1" applyBorder="1" applyAlignment="1">
      <alignment horizontal="right"/>
    </xf>
    <xf numFmtId="1" fontId="0" fillId="36" borderId="11" xfId="0" applyNumberFormat="1" applyFill="1" applyBorder="1" applyAlignment="1">
      <alignment horizontal="right"/>
    </xf>
    <xf numFmtId="0" fontId="0" fillId="0" borderId="13" xfId="0" applyBorder="1" applyAlignment="1">
      <alignment horizontal="left"/>
    </xf>
    <xf numFmtId="1" fontId="6" fillId="36" borderId="13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32" borderId="12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right" vertical="center"/>
    </xf>
    <xf numFmtId="0" fontId="6" fillId="32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horizontal="right"/>
    </xf>
    <xf numFmtId="0" fontId="6" fillId="32" borderId="11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right"/>
    </xf>
    <xf numFmtId="0" fontId="6" fillId="36" borderId="22" xfId="0" applyNumberFormat="1" applyFont="1" applyFill="1" applyBorder="1" applyAlignment="1">
      <alignment horizontal="right"/>
    </xf>
    <xf numFmtId="0" fontId="6" fillId="32" borderId="17" xfId="0" applyFont="1" applyFill="1" applyBorder="1" applyAlignment="1">
      <alignment horizontal="right"/>
    </xf>
    <xf numFmtId="0" fontId="6" fillId="32" borderId="17" xfId="0" applyNumberFormat="1" applyFont="1" applyFill="1" applyBorder="1" applyAlignment="1" applyProtection="1">
      <alignment horizontal="right"/>
      <protection locked="0"/>
    </xf>
    <xf numFmtId="0" fontId="2" fillId="36" borderId="11" xfId="0" applyFont="1" applyFill="1" applyBorder="1" applyAlignment="1">
      <alignment horizontal="right" vertical="center"/>
    </xf>
    <xf numFmtId="0" fontId="6" fillId="36" borderId="11" xfId="0" applyNumberFormat="1" applyFont="1" applyFill="1" applyBorder="1" applyAlignment="1" applyProtection="1">
      <alignment horizontal="right"/>
      <protection locked="0"/>
    </xf>
    <xf numFmtId="0" fontId="2" fillId="36" borderId="22" xfId="0" applyFont="1" applyFill="1" applyBorder="1" applyAlignment="1">
      <alignment horizontal="center" vertical="center" textRotation="90"/>
    </xf>
    <xf numFmtId="0" fontId="6" fillId="36" borderId="22" xfId="0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 vertical="center"/>
    </xf>
    <xf numFmtId="0" fontId="6" fillId="36" borderId="22" xfId="0" applyNumberFormat="1" applyFont="1" applyFill="1" applyBorder="1" applyAlignment="1" applyProtection="1">
      <alignment horizontal="right"/>
      <protection locked="0"/>
    </xf>
    <xf numFmtId="0" fontId="6" fillId="36" borderId="13" xfId="0" applyNumberFormat="1" applyFont="1" applyFill="1" applyBorder="1" applyAlignment="1" applyProtection="1">
      <alignment horizontal="right"/>
      <protection locked="0"/>
    </xf>
    <xf numFmtId="0" fontId="6" fillId="32" borderId="15" xfId="0" applyNumberFormat="1" applyFont="1" applyFill="1" applyBorder="1" applyAlignment="1" applyProtection="1">
      <alignment horizontal="right"/>
      <protection locked="0"/>
    </xf>
    <xf numFmtId="0" fontId="2" fillId="36" borderId="20" xfId="0" applyFont="1" applyFill="1" applyBorder="1" applyAlignment="1">
      <alignment horizontal="center" vertical="center" textRotation="90"/>
    </xf>
    <xf numFmtId="0" fontId="6" fillId="36" borderId="18" xfId="0" applyNumberFormat="1" applyFont="1" applyFill="1" applyBorder="1" applyAlignment="1" applyProtection="1">
      <alignment horizontal="right"/>
      <protection locked="0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90"/>
    </xf>
    <xf numFmtId="1" fontId="2" fillId="36" borderId="11" xfId="0" applyNumberFormat="1" applyFont="1" applyFill="1" applyBorder="1" applyAlignment="1">
      <alignment horizontal="center" vertical="center" textRotation="90" wrapText="1"/>
    </xf>
    <xf numFmtId="3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6" borderId="11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3" fontId="7" fillId="36" borderId="10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0" fillId="36" borderId="11" xfId="0" applyNumberForma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4" fontId="6" fillId="36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center" vertical="center" textRotation="90" wrapText="1"/>
    </xf>
    <xf numFmtId="1" fontId="2" fillId="36" borderId="22" xfId="0" applyNumberFormat="1" applyFont="1" applyFill="1" applyBorder="1" applyAlignment="1">
      <alignment horizontal="center" vertical="center" textRotation="90" wrapText="1"/>
    </xf>
    <xf numFmtId="3" fontId="6" fillId="36" borderId="22" xfId="0" applyNumberFormat="1" applyFont="1" applyFill="1" applyBorder="1" applyAlignment="1">
      <alignment horizontal="right"/>
    </xf>
    <xf numFmtId="3" fontId="0" fillId="36" borderId="22" xfId="0" applyNumberForma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/>
    </xf>
    <xf numFmtId="1" fontId="6" fillId="36" borderId="22" xfId="0" applyNumberFormat="1" applyFont="1" applyFill="1" applyBorder="1" applyAlignment="1">
      <alignment horizontal="right"/>
    </xf>
    <xf numFmtId="1" fontId="0" fillId="36" borderId="22" xfId="0" applyNumberFormat="1" applyFill="1" applyBorder="1" applyAlignment="1">
      <alignment horizontal="right"/>
    </xf>
    <xf numFmtId="1" fontId="2" fillId="36" borderId="12" xfId="0" applyNumberFormat="1" applyFont="1" applyFill="1" applyBorder="1" applyAlignment="1">
      <alignment horizontal="center" vertical="center" textRotation="90" wrapText="1"/>
    </xf>
    <xf numFmtId="1" fontId="6" fillId="0" borderId="16" xfId="0" applyNumberFormat="1" applyFont="1" applyBorder="1" applyAlignment="1">
      <alignment horizontal="right"/>
    </xf>
    <xf numFmtId="173" fontId="6" fillId="36" borderId="16" xfId="0" applyNumberFormat="1" applyFont="1" applyFill="1" applyBorder="1" applyAlignment="1">
      <alignment horizontal="right"/>
    </xf>
    <xf numFmtId="173" fontId="6" fillId="0" borderId="16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right"/>
    </xf>
    <xf numFmtId="49" fontId="6" fillId="36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172" fontId="6" fillId="32" borderId="11" xfId="0" applyNumberFormat="1" applyFont="1" applyFill="1" applyBorder="1" applyAlignment="1">
      <alignment horizontal="right"/>
    </xf>
    <xf numFmtId="172" fontId="0" fillId="32" borderId="11" xfId="0" applyNumberFormat="1" applyFont="1" applyFill="1" applyBorder="1" applyAlignment="1">
      <alignment horizontal="right"/>
    </xf>
    <xf numFmtId="172" fontId="6" fillId="32" borderId="13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" fontId="2" fillId="36" borderId="11" xfId="0" applyNumberFormat="1" applyFont="1" applyFill="1" applyBorder="1" applyAlignment="1">
      <alignment horizontal="center" vertical="center" textRotation="90"/>
    </xf>
    <xf numFmtId="3" fontId="0" fillId="36" borderId="11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 horizontal="center" vertical="center" textRotation="90" wrapText="1"/>
    </xf>
    <xf numFmtId="1" fontId="2" fillId="38" borderId="10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textRotation="90"/>
    </xf>
    <xf numFmtId="0" fontId="1" fillId="36" borderId="11" xfId="0" applyFont="1" applyFill="1" applyBorder="1" applyAlignment="1">
      <alignment horizontal="center" vertical="center" textRotation="90"/>
    </xf>
    <xf numFmtId="1" fontId="2" fillId="36" borderId="12" xfId="0" applyNumberFormat="1" applyFont="1" applyFill="1" applyBorder="1" applyAlignment="1">
      <alignment horizontal="center" vertical="center" textRotation="90" wrapText="1"/>
    </xf>
    <xf numFmtId="1" fontId="2" fillId="36" borderId="11" xfId="0" applyNumberFormat="1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172" fontId="3" fillId="0" borderId="16" xfId="0" applyNumberFormat="1" applyFont="1" applyBorder="1" applyAlignment="1" applyProtection="1">
      <alignment horizontal="center" vertical="center" wrapText="1"/>
      <protection locked="0"/>
    </xf>
    <xf numFmtId="172" fontId="3" fillId="0" borderId="21" xfId="0" applyNumberFormat="1" applyFont="1" applyBorder="1" applyAlignment="1" applyProtection="1">
      <alignment horizontal="center" vertical="center" wrapText="1"/>
      <protection locked="0"/>
    </xf>
    <xf numFmtId="172" fontId="3" fillId="0" borderId="19" xfId="0" applyNumberFormat="1" applyFont="1" applyBorder="1" applyAlignment="1" applyProtection="1">
      <alignment horizontal="center" vertical="center" wrapText="1"/>
      <protection locked="0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2" fontId="3" fillId="0" borderId="21" xfId="0" applyNumberFormat="1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2" borderId="17" xfId="0" applyFont="1" applyFill="1" applyBorder="1" applyAlignment="1">
      <alignment horizontal="center" vertical="center" textRotation="9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21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="115" zoomScaleNormal="115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8.421875" style="15" bestFit="1" customWidth="1"/>
    <col min="2" max="3" width="2.421875" style="6" customWidth="1"/>
    <col min="4" max="4" width="5.8515625" style="1" customWidth="1"/>
    <col min="5" max="15" width="5.8515625" style="12" customWidth="1"/>
    <col min="16" max="16" width="2.421875" style="21" bestFit="1" customWidth="1"/>
    <col min="17" max="19" width="7.8515625" style="12" customWidth="1"/>
    <col min="20" max="21" width="5.140625" style="12" customWidth="1"/>
    <col min="22" max="22" width="5.28125" style="12" customWidth="1"/>
    <col min="23" max="23" width="2.421875" style="6" customWidth="1"/>
    <col min="24" max="24" width="2.421875" style="7" bestFit="1" customWidth="1"/>
    <col min="25" max="25" width="8.57421875" style="9" customWidth="1"/>
    <col min="26" max="26" width="5.7109375" style="9" customWidth="1"/>
    <col min="27" max="27" width="7.00390625" style="9" bestFit="1" customWidth="1"/>
    <col min="28" max="28" width="3.00390625" style="8" customWidth="1"/>
    <col min="29" max="29" width="8.00390625" style="9" customWidth="1"/>
    <col min="30" max="30" width="8.28125" style="9" customWidth="1"/>
    <col min="31" max="31" width="2.7109375" style="8" customWidth="1"/>
    <col min="32" max="32" width="7.00390625" style="9" customWidth="1"/>
    <col min="33" max="37" width="4.00390625" style="9" customWidth="1"/>
    <col min="38" max="38" width="7.140625" style="10" customWidth="1"/>
    <col min="39" max="39" width="2.57421875" style="6" bestFit="1" customWidth="1"/>
    <col min="40" max="42" width="2.7109375" style="7" customWidth="1"/>
    <col min="43" max="43" width="7.140625" style="9" customWidth="1"/>
    <col min="44" max="44" width="5.8515625" style="9" customWidth="1"/>
    <col min="45" max="45" width="4.28125" style="9" customWidth="1"/>
    <col min="46" max="46" width="7.57421875" style="9" customWidth="1"/>
    <col min="47" max="47" width="2.7109375" style="8" customWidth="1"/>
    <col min="48" max="48" width="5.57421875" style="9" customWidth="1"/>
    <col min="49" max="49" width="4.421875" style="9" customWidth="1"/>
    <col min="50" max="50" width="6.8515625" style="9" customWidth="1"/>
    <col min="51" max="51" width="2.7109375" style="8" customWidth="1"/>
    <col min="52" max="52" width="5.28125" style="9" customWidth="1"/>
    <col min="53" max="53" width="5.140625" style="9" customWidth="1"/>
    <col min="54" max="54" width="7.57421875" style="9" customWidth="1"/>
    <col min="55" max="55" width="3.28125" style="8" customWidth="1"/>
    <col min="56" max="59" width="5.8515625" style="9" customWidth="1"/>
    <col min="60" max="60" width="4.57421875" style="9" customWidth="1"/>
    <col min="61" max="61" width="5.8515625" style="9" customWidth="1"/>
    <col min="62" max="62" width="4.7109375" style="9" customWidth="1"/>
    <col min="63" max="63" width="5.00390625" style="9" customWidth="1"/>
    <col min="64" max="64" width="2.421875" style="23" bestFit="1" customWidth="1"/>
    <col min="65" max="65" width="2.421875" style="8" bestFit="1" customWidth="1"/>
    <col min="66" max="66" width="5.7109375" style="9" customWidth="1"/>
    <col min="67" max="67" width="5.140625" style="9" customWidth="1"/>
    <col min="68" max="68" width="6.00390625" style="9" customWidth="1"/>
    <col min="69" max="69" width="3.7109375" style="9" customWidth="1"/>
    <col min="70" max="70" width="5.421875" style="9" bestFit="1" customWidth="1"/>
    <col min="71" max="71" width="2.7109375" style="23" customWidth="1"/>
    <col min="72" max="72" width="2.421875" style="8" bestFit="1" customWidth="1"/>
    <col min="73" max="73" width="8.140625" style="9" customWidth="1"/>
    <col min="74" max="77" width="3.8515625" style="9" customWidth="1"/>
    <col min="78" max="78" width="2.421875" style="11" bestFit="1" customWidth="1"/>
    <col min="79" max="79" width="6.7109375" style="9" customWidth="1"/>
    <col min="80" max="83" width="4.00390625" style="9" customWidth="1"/>
    <col min="84" max="84" width="2.57421875" style="6" bestFit="1" customWidth="1"/>
    <col min="85" max="86" width="2.421875" style="24" bestFit="1" customWidth="1"/>
    <col min="87" max="92" width="4.28125" style="9" customWidth="1"/>
    <col min="93" max="95" width="10.28125" style="9" customWidth="1"/>
    <col min="96" max="96" width="4.28125" style="23" customWidth="1"/>
    <col min="97" max="97" width="2.421875" style="24" bestFit="1" customWidth="1"/>
    <col min="98" max="100" width="3.8515625" style="9" customWidth="1"/>
    <col min="101" max="101" width="6.421875" style="23" bestFit="1" customWidth="1"/>
    <col min="102" max="102" width="4.7109375" style="23" customWidth="1"/>
    <col min="103" max="103" width="2.421875" style="24" bestFit="1" customWidth="1"/>
    <col min="104" max="106" width="4.140625" style="9" customWidth="1"/>
    <col min="107" max="107" width="6.421875" style="9" bestFit="1" customWidth="1"/>
    <col min="108" max="108" width="2.421875" style="24" bestFit="1" customWidth="1"/>
    <col min="109" max="109" width="2.7109375" style="8" customWidth="1"/>
    <col min="110" max="110" width="7.8515625" style="9" customWidth="1"/>
    <col min="111" max="111" width="6.421875" style="9" bestFit="1" customWidth="1"/>
    <col min="112" max="112" width="3.8515625" style="9" customWidth="1"/>
    <col min="113" max="113" width="9.140625" style="9" customWidth="1"/>
    <col min="114" max="114" width="4.140625" style="9" customWidth="1"/>
    <col min="115" max="115" width="8.28125" style="9" customWidth="1"/>
    <col min="116" max="116" width="9.7109375" style="9" customWidth="1"/>
    <col min="117" max="117" width="9.57421875" style="9" customWidth="1"/>
    <col min="118" max="118" width="8.421875" style="9" bestFit="1" customWidth="1"/>
    <col min="119" max="119" width="2.7109375" style="7" customWidth="1"/>
    <col min="120" max="120" width="7.57421875" style="10" customWidth="1"/>
    <col min="121" max="121" width="7.140625" style="10" customWidth="1"/>
    <col min="122" max="122" width="6.7109375" style="10" customWidth="1"/>
    <col min="123" max="123" width="2.57421875" style="6" bestFit="1" customWidth="1"/>
    <col min="124" max="124" width="2.7109375" style="7" customWidth="1"/>
    <col min="125" max="126" width="7.421875" style="9" customWidth="1"/>
    <col min="127" max="128" width="2.7109375" style="8" customWidth="1"/>
    <col min="129" max="130" width="5.00390625" style="9" customWidth="1"/>
    <col min="131" max="131" width="2.7109375" style="8" customWidth="1"/>
    <col min="132" max="133" width="4.57421875" style="9" customWidth="1"/>
    <col min="134" max="134" width="2.7109375" style="8" customWidth="1"/>
    <col min="135" max="135" width="5.57421875" style="9" customWidth="1"/>
    <col min="136" max="136" width="4.57421875" style="9" customWidth="1"/>
    <col min="137" max="137" width="2.7109375" style="8" customWidth="1"/>
    <col min="138" max="139" width="7.421875" style="23" customWidth="1"/>
    <col min="140" max="140" width="2.421875" style="8" bestFit="1" customWidth="1"/>
    <col min="141" max="141" width="4.28125" style="9" customWidth="1"/>
    <col min="142" max="142" width="8.00390625" style="9" customWidth="1"/>
    <col min="143" max="143" width="4.57421875" style="9" customWidth="1"/>
    <col min="144" max="16384" width="9.140625" style="10" customWidth="1"/>
  </cols>
  <sheetData>
    <row r="1" spans="1:256" s="16" customFormat="1" ht="19.5" customHeight="1">
      <c r="A1" s="47" t="s">
        <v>0</v>
      </c>
      <c r="B1" s="165" t="s">
        <v>1</v>
      </c>
      <c r="C1" s="66"/>
      <c r="D1" s="67">
        <v>1</v>
      </c>
      <c r="E1" s="67">
        <v>2</v>
      </c>
      <c r="F1" s="67">
        <v>3</v>
      </c>
      <c r="G1" s="67">
        <v>4</v>
      </c>
      <c r="H1" s="67">
        <v>5</v>
      </c>
      <c r="I1" s="67">
        <v>6</v>
      </c>
      <c r="J1" s="68">
        <v>7</v>
      </c>
      <c r="K1" s="67">
        <v>8</v>
      </c>
      <c r="L1" s="67">
        <v>9</v>
      </c>
      <c r="M1" s="67">
        <v>10</v>
      </c>
      <c r="N1" s="67">
        <v>11</v>
      </c>
      <c r="O1" s="67">
        <v>12</v>
      </c>
      <c r="P1" s="68"/>
      <c r="Q1" s="68">
        <v>13</v>
      </c>
      <c r="R1" s="68">
        <v>14</v>
      </c>
      <c r="S1" s="68">
        <v>15</v>
      </c>
      <c r="T1" s="68">
        <v>16</v>
      </c>
      <c r="U1" s="68">
        <v>17</v>
      </c>
      <c r="V1" s="68">
        <v>18</v>
      </c>
      <c r="W1" s="165" t="s">
        <v>6</v>
      </c>
      <c r="X1" s="73"/>
      <c r="Y1" s="66">
        <v>19</v>
      </c>
      <c r="Z1" s="68">
        <v>20</v>
      </c>
      <c r="AA1" s="68" t="s">
        <v>37</v>
      </c>
      <c r="AB1" s="68"/>
      <c r="AC1" s="68">
        <v>21</v>
      </c>
      <c r="AD1" s="68">
        <v>22</v>
      </c>
      <c r="AE1" s="68"/>
      <c r="AF1" s="68">
        <v>23</v>
      </c>
      <c r="AG1" s="68">
        <v>24</v>
      </c>
      <c r="AH1" s="68" t="s">
        <v>41</v>
      </c>
      <c r="AI1" s="68" t="s">
        <v>42</v>
      </c>
      <c r="AJ1" s="68" t="s">
        <v>43</v>
      </c>
      <c r="AK1" s="68" t="s">
        <v>29</v>
      </c>
      <c r="AL1" s="69">
        <v>25</v>
      </c>
      <c r="AM1" s="89"/>
      <c r="AN1" s="110"/>
      <c r="AO1" s="111"/>
      <c r="AP1" s="111"/>
      <c r="AQ1" s="111">
        <v>26</v>
      </c>
      <c r="AR1" s="111">
        <v>27</v>
      </c>
      <c r="AS1" s="111" t="s">
        <v>45</v>
      </c>
      <c r="AT1" s="111">
        <v>28</v>
      </c>
      <c r="AU1" s="111"/>
      <c r="AV1" s="111">
        <v>29</v>
      </c>
      <c r="AW1" s="111" t="s">
        <v>47</v>
      </c>
      <c r="AX1" s="111">
        <v>30</v>
      </c>
      <c r="AY1" s="111"/>
      <c r="AZ1" s="111">
        <v>31</v>
      </c>
      <c r="BA1" s="111">
        <v>32</v>
      </c>
      <c r="BB1" s="111">
        <v>33</v>
      </c>
      <c r="BC1" s="111"/>
      <c r="BD1" s="111">
        <v>34</v>
      </c>
      <c r="BE1" s="111">
        <v>35</v>
      </c>
      <c r="BF1" s="111">
        <v>36</v>
      </c>
      <c r="BG1" s="111">
        <v>37</v>
      </c>
      <c r="BH1" s="111">
        <v>38</v>
      </c>
      <c r="BI1" s="111">
        <v>39</v>
      </c>
      <c r="BJ1" s="111">
        <v>40</v>
      </c>
      <c r="BK1" s="111">
        <v>41</v>
      </c>
      <c r="BL1" s="111"/>
      <c r="BM1" s="111"/>
      <c r="BN1" s="111">
        <v>42</v>
      </c>
      <c r="BO1" s="111">
        <v>43</v>
      </c>
      <c r="BP1" s="111">
        <v>44</v>
      </c>
      <c r="BQ1" s="111" t="s">
        <v>62</v>
      </c>
      <c r="BR1" s="111">
        <v>45</v>
      </c>
      <c r="BS1" s="111"/>
      <c r="BT1" s="112"/>
      <c r="BU1" s="111">
        <v>46</v>
      </c>
      <c r="BV1" s="111">
        <v>47</v>
      </c>
      <c r="BW1" s="111" t="s">
        <v>65</v>
      </c>
      <c r="BX1" s="111" t="s">
        <v>64</v>
      </c>
      <c r="BY1" s="111" t="s">
        <v>66</v>
      </c>
      <c r="BZ1" s="111"/>
      <c r="CA1" s="111">
        <v>48</v>
      </c>
      <c r="CB1" s="111">
        <v>49</v>
      </c>
      <c r="CC1" s="111" t="s">
        <v>50</v>
      </c>
      <c r="CD1" s="111" t="s">
        <v>49</v>
      </c>
      <c r="CE1" s="111" t="s">
        <v>48</v>
      </c>
      <c r="CF1" s="89"/>
      <c r="CG1" s="68"/>
      <c r="CH1" s="68"/>
      <c r="CI1" s="68">
        <v>50</v>
      </c>
      <c r="CJ1" s="68">
        <v>51</v>
      </c>
      <c r="CK1" s="68">
        <v>52</v>
      </c>
      <c r="CL1" s="68" t="s">
        <v>68</v>
      </c>
      <c r="CM1" s="68" t="s">
        <v>69</v>
      </c>
      <c r="CN1" s="68"/>
      <c r="CO1" s="68">
        <v>53</v>
      </c>
      <c r="CP1" s="68">
        <v>54</v>
      </c>
      <c r="CQ1" s="68">
        <v>55</v>
      </c>
      <c r="CR1" s="68"/>
      <c r="CS1" s="160"/>
      <c r="CT1" s="68">
        <v>56</v>
      </c>
      <c r="CU1" s="68">
        <v>57</v>
      </c>
      <c r="CV1" s="68">
        <v>58</v>
      </c>
      <c r="CW1" s="68">
        <v>59</v>
      </c>
      <c r="CX1" s="68"/>
      <c r="CY1" s="68"/>
      <c r="CZ1" s="68">
        <v>60</v>
      </c>
      <c r="DA1" s="68">
        <v>61</v>
      </c>
      <c r="DB1" s="68">
        <v>62</v>
      </c>
      <c r="DC1" s="68">
        <v>63</v>
      </c>
      <c r="DD1" s="68"/>
      <c r="DE1" s="68"/>
      <c r="DF1" s="68">
        <v>64</v>
      </c>
      <c r="DG1" s="68">
        <v>65</v>
      </c>
      <c r="DH1" s="68">
        <v>66</v>
      </c>
      <c r="DI1" s="68">
        <v>67</v>
      </c>
      <c r="DJ1" s="68">
        <v>68</v>
      </c>
      <c r="DK1" s="68">
        <v>69</v>
      </c>
      <c r="DL1" s="68">
        <v>70</v>
      </c>
      <c r="DM1" s="68">
        <v>71</v>
      </c>
      <c r="DN1" s="68">
        <v>72</v>
      </c>
      <c r="DO1" s="68"/>
      <c r="DP1" s="68" t="s">
        <v>74</v>
      </c>
      <c r="DQ1" s="68">
        <v>74</v>
      </c>
      <c r="DR1" s="69" t="s">
        <v>174</v>
      </c>
      <c r="DS1" s="89"/>
      <c r="DT1" s="66"/>
      <c r="DU1" s="68">
        <v>75</v>
      </c>
      <c r="DV1" s="68">
        <v>76</v>
      </c>
      <c r="DW1" s="68"/>
      <c r="DX1" s="68"/>
      <c r="DY1" s="68" t="s">
        <v>77</v>
      </c>
      <c r="DZ1" s="68" t="s">
        <v>78</v>
      </c>
      <c r="EA1" s="68"/>
      <c r="EB1" s="68" t="s">
        <v>79</v>
      </c>
      <c r="EC1" s="68" t="s">
        <v>80</v>
      </c>
      <c r="ED1" s="68"/>
      <c r="EE1" s="68">
        <v>77</v>
      </c>
      <c r="EF1" s="68">
        <v>78</v>
      </c>
      <c r="EG1" s="68"/>
      <c r="EH1" s="68">
        <v>79</v>
      </c>
      <c r="EI1" s="16">
        <v>80</v>
      </c>
      <c r="EJ1" s="68"/>
      <c r="EK1" s="16" t="s">
        <v>83</v>
      </c>
      <c r="EL1" s="16">
        <v>83</v>
      </c>
      <c r="EM1" s="16">
        <v>84</v>
      </c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87" customFormat="1" ht="26.25" customHeight="1">
      <c r="A2" s="85"/>
      <c r="B2" s="166"/>
      <c r="C2" s="161" t="s">
        <v>132</v>
      </c>
      <c r="D2" s="167" t="s">
        <v>119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61" t="s">
        <v>25</v>
      </c>
      <c r="Q2" s="167" t="s">
        <v>119</v>
      </c>
      <c r="R2" s="170"/>
      <c r="S2" s="170"/>
      <c r="T2" s="170"/>
      <c r="U2" s="170"/>
      <c r="V2" s="171"/>
      <c r="W2" s="178"/>
      <c r="X2" s="174" t="s">
        <v>26</v>
      </c>
      <c r="Y2" s="179" t="s">
        <v>183</v>
      </c>
      <c r="Z2" s="180"/>
      <c r="AA2" s="181"/>
      <c r="AB2" s="174" t="s">
        <v>120</v>
      </c>
      <c r="AC2" s="172" t="s">
        <v>33</v>
      </c>
      <c r="AD2" s="173"/>
      <c r="AE2" s="174" t="s">
        <v>7</v>
      </c>
      <c r="AF2" s="179" t="s">
        <v>33</v>
      </c>
      <c r="AG2" s="180"/>
      <c r="AH2" s="180"/>
      <c r="AI2" s="180"/>
      <c r="AJ2" s="180"/>
      <c r="AK2" s="180"/>
      <c r="AL2" s="181"/>
      <c r="AM2" s="178" t="s">
        <v>8</v>
      </c>
      <c r="AN2" s="174" t="s">
        <v>44</v>
      </c>
      <c r="AO2" s="179" t="s">
        <v>191</v>
      </c>
      <c r="AP2" s="180"/>
      <c r="AQ2" s="180"/>
      <c r="AR2" s="180"/>
      <c r="AS2" s="180"/>
      <c r="AT2" s="180"/>
      <c r="AU2" s="180" t="s">
        <v>134</v>
      </c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1"/>
      <c r="BS2" s="163" t="s">
        <v>193</v>
      </c>
      <c r="BT2" s="182" t="s">
        <v>34</v>
      </c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4"/>
      <c r="CF2" s="178" t="s">
        <v>196</v>
      </c>
      <c r="CG2" s="163" t="s">
        <v>155</v>
      </c>
      <c r="CH2" s="185" t="s">
        <v>35</v>
      </c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 t="s">
        <v>197</v>
      </c>
      <c r="CT2" s="176"/>
      <c r="CU2" s="176"/>
      <c r="CV2" s="176"/>
      <c r="CW2" s="176"/>
      <c r="CX2" s="177"/>
      <c r="CY2" s="163" t="s">
        <v>12</v>
      </c>
      <c r="CZ2" s="186" t="s">
        <v>197</v>
      </c>
      <c r="DA2" s="187"/>
      <c r="DB2" s="187"/>
      <c r="DC2" s="188"/>
      <c r="DD2" s="163" t="s">
        <v>167</v>
      </c>
      <c r="DE2" s="189" t="s">
        <v>35</v>
      </c>
      <c r="DF2" s="190"/>
      <c r="DG2" s="190"/>
      <c r="DH2" s="190"/>
      <c r="DI2" s="190"/>
      <c r="DJ2" s="190"/>
      <c r="DK2" s="190"/>
      <c r="DL2" s="190"/>
      <c r="DM2" s="190"/>
      <c r="DN2" s="191"/>
      <c r="DO2" s="163" t="s">
        <v>32</v>
      </c>
      <c r="DP2" s="189" t="s">
        <v>197</v>
      </c>
      <c r="DQ2" s="190"/>
      <c r="DR2" s="191"/>
      <c r="DS2" s="166" t="s">
        <v>175</v>
      </c>
      <c r="DT2" s="163" t="s">
        <v>176</v>
      </c>
      <c r="DV2" s="86"/>
      <c r="DW2" s="163" t="s">
        <v>177</v>
      </c>
      <c r="DX2" s="182" t="s">
        <v>182</v>
      </c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4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s="20" customFormat="1" ht="96.75" customHeight="1">
      <c r="A3" s="48" t="s">
        <v>195</v>
      </c>
      <c r="B3" s="166"/>
      <c r="C3" s="162"/>
      <c r="D3" s="59" t="s">
        <v>27</v>
      </c>
      <c r="E3" s="17" t="s">
        <v>125</v>
      </c>
      <c r="F3" s="18" t="s">
        <v>126</v>
      </c>
      <c r="G3" s="18" t="s">
        <v>127</v>
      </c>
      <c r="H3" s="18" t="s">
        <v>38</v>
      </c>
      <c r="I3" s="18" t="s">
        <v>133</v>
      </c>
      <c r="J3" s="18" t="s">
        <v>88</v>
      </c>
      <c r="K3" s="18" t="s">
        <v>39</v>
      </c>
      <c r="L3" s="18" t="s">
        <v>2</v>
      </c>
      <c r="M3" s="18" t="s">
        <v>3</v>
      </c>
      <c r="N3" s="18" t="s">
        <v>128</v>
      </c>
      <c r="O3" s="18" t="s">
        <v>129</v>
      </c>
      <c r="P3" s="162" t="s">
        <v>25</v>
      </c>
      <c r="Q3" s="17" t="s">
        <v>28</v>
      </c>
      <c r="R3" s="17" t="s">
        <v>130</v>
      </c>
      <c r="S3" s="17" t="s">
        <v>89</v>
      </c>
      <c r="T3" s="17" t="s">
        <v>198</v>
      </c>
      <c r="U3" s="17" t="s">
        <v>4</v>
      </c>
      <c r="V3" s="17" t="s">
        <v>81</v>
      </c>
      <c r="W3" s="178" t="s">
        <v>6</v>
      </c>
      <c r="X3" s="175"/>
      <c r="Y3" s="72" t="s">
        <v>121</v>
      </c>
      <c r="Z3" s="19" t="s">
        <v>122</v>
      </c>
      <c r="AA3" s="19" t="s">
        <v>123</v>
      </c>
      <c r="AB3" s="175"/>
      <c r="AC3" s="19" t="s">
        <v>124</v>
      </c>
      <c r="AD3" s="19" t="s">
        <v>40</v>
      </c>
      <c r="AE3" s="175"/>
      <c r="AF3" s="19" t="s">
        <v>184</v>
      </c>
      <c r="AG3" s="19" t="s">
        <v>185</v>
      </c>
      <c r="AH3" s="19" t="s">
        <v>186</v>
      </c>
      <c r="AI3" s="19" t="s">
        <v>187</v>
      </c>
      <c r="AJ3" s="19" t="s">
        <v>188</v>
      </c>
      <c r="AK3" s="19" t="s">
        <v>189</v>
      </c>
      <c r="AL3" s="94" t="s">
        <v>190</v>
      </c>
      <c r="AM3" s="178"/>
      <c r="AN3" s="175"/>
      <c r="AO3" s="108" t="s">
        <v>36</v>
      </c>
      <c r="AP3" s="101" t="s">
        <v>140</v>
      </c>
      <c r="AQ3" s="72" t="s">
        <v>135</v>
      </c>
      <c r="AR3" s="19" t="s">
        <v>136</v>
      </c>
      <c r="AS3" s="19" t="s">
        <v>46</v>
      </c>
      <c r="AT3" s="19" t="s">
        <v>137</v>
      </c>
      <c r="AU3" s="113" t="s">
        <v>139</v>
      </c>
      <c r="AV3" s="19" t="s">
        <v>138</v>
      </c>
      <c r="AW3" s="19" t="s">
        <v>46</v>
      </c>
      <c r="AX3" s="19" t="s">
        <v>144</v>
      </c>
      <c r="AY3" s="113" t="s">
        <v>141</v>
      </c>
      <c r="AZ3" s="19" t="s">
        <v>138</v>
      </c>
      <c r="BA3" s="19" t="s">
        <v>142</v>
      </c>
      <c r="BB3" s="19" t="s">
        <v>143</v>
      </c>
      <c r="BC3" s="113" t="s">
        <v>145</v>
      </c>
      <c r="BD3" s="19" t="s">
        <v>52</v>
      </c>
      <c r="BE3" s="19" t="s">
        <v>53</v>
      </c>
      <c r="BF3" s="19" t="s">
        <v>54</v>
      </c>
      <c r="BG3" s="19" t="s">
        <v>55</v>
      </c>
      <c r="BH3" s="19" t="s">
        <v>56</v>
      </c>
      <c r="BI3" s="19" t="s">
        <v>57</v>
      </c>
      <c r="BJ3" s="19" t="s">
        <v>58</v>
      </c>
      <c r="BK3" s="20" t="s">
        <v>5</v>
      </c>
      <c r="BL3" s="113" t="s">
        <v>146</v>
      </c>
      <c r="BM3" s="113" t="s">
        <v>147</v>
      </c>
      <c r="BN3" s="19" t="s">
        <v>59</v>
      </c>
      <c r="BO3" s="19" t="s">
        <v>60</v>
      </c>
      <c r="BP3" s="19" t="s">
        <v>61</v>
      </c>
      <c r="BQ3" s="19" t="s">
        <v>30</v>
      </c>
      <c r="BR3" s="19" t="s">
        <v>148</v>
      </c>
      <c r="BS3" s="164"/>
      <c r="BT3" s="138" t="s">
        <v>149</v>
      </c>
      <c r="BU3" s="19" t="s">
        <v>63</v>
      </c>
      <c r="BV3" s="19" t="s">
        <v>151</v>
      </c>
      <c r="BW3" s="19" t="s">
        <v>152</v>
      </c>
      <c r="BX3" s="19" t="s">
        <v>153</v>
      </c>
      <c r="BY3" s="19" t="s">
        <v>154</v>
      </c>
      <c r="BZ3" s="113" t="s">
        <v>150</v>
      </c>
      <c r="CA3" s="19" t="s">
        <v>63</v>
      </c>
      <c r="CB3" s="19" t="s">
        <v>151</v>
      </c>
      <c r="CC3" s="19" t="s">
        <v>152</v>
      </c>
      <c r="CD3" s="19" t="s">
        <v>153</v>
      </c>
      <c r="CE3" s="19" t="s">
        <v>154</v>
      </c>
      <c r="CF3" s="178"/>
      <c r="CG3" s="164"/>
      <c r="CH3" s="138" t="s">
        <v>156</v>
      </c>
      <c r="CI3" s="19" t="s">
        <v>70</v>
      </c>
      <c r="CJ3" s="19" t="s">
        <v>158</v>
      </c>
      <c r="CK3" s="19" t="s">
        <v>159</v>
      </c>
      <c r="CL3" s="19" t="s">
        <v>160</v>
      </c>
      <c r="CM3" s="19" t="s">
        <v>10</v>
      </c>
      <c r="CN3" s="19" t="s">
        <v>11</v>
      </c>
      <c r="CO3" s="22" t="s">
        <v>161</v>
      </c>
      <c r="CP3" s="19" t="s">
        <v>31</v>
      </c>
      <c r="CQ3" s="19" t="s">
        <v>9</v>
      </c>
      <c r="CR3" s="159" t="s">
        <v>85</v>
      </c>
      <c r="CS3" s="144" t="s">
        <v>157</v>
      </c>
      <c r="CT3" s="19" t="s">
        <v>70</v>
      </c>
      <c r="CU3" s="19" t="s">
        <v>163</v>
      </c>
      <c r="CV3" s="19" t="s">
        <v>67</v>
      </c>
      <c r="CW3" s="22" t="s">
        <v>51</v>
      </c>
      <c r="CX3" s="22" t="s">
        <v>162</v>
      </c>
      <c r="CY3" s="164"/>
      <c r="CZ3" s="19" t="s">
        <v>164</v>
      </c>
      <c r="DA3" s="19" t="s">
        <v>165</v>
      </c>
      <c r="DB3" s="19" t="s">
        <v>13</v>
      </c>
      <c r="DC3" s="137" t="s">
        <v>166</v>
      </c>
      <c r="DD3" s="164"/>
      <c r="DE3" s="113" t="s">
        <v>71</v>
      </c>
      <c r="DF3" s="19" t="s">
        <v>168</v>
      </c>
      <c r="DG3" s="19" t="s">
        <v>169</v>
      </c>
      <c r="DH3" s="19" t="s">
        <v>72</v>
      </c>
      <c r="DI3" s="19" t="s">
        <v>170</v>
      </c>
      <c r="DJ3" s="19" t="s">
        <v>73</v>
      </c>
      <c r="DK3" s="19" t="s">
        <v>171</v>
      </c>
      <c r="DL3" s="19" t="s">
        <v>172</v>
      </c>
      <c r="DM3" s="19" t="s">
        <v>173</v>
      </c>
      <c r="DN3" s="19" t="s">
        <v>194</v>
      </c>
      <c r="DO3" s="164"/>
      <c r="DP3" s="148" t="s">
        <v>75</v>
      </c>
      <c r="DQ3" s="20" t="s">
        <v>76</v>
      </c>
      <c r="DR3" s="94" t="s">
        <v>192</v>
      </c>
      <c r="DS3" s="166"/>
      <c r="DT3" s="164" t="s">
        <v>176</v>
      </c>
      <c r="DU3" s="19" t="s">
        <v>14</v>
      </c>
      <c r="DV3" s="19" t="s">
        <v>15</v>
      </c>
      <c r="DW3" s="164" t="s">
        <v>176</v>
      </c>
      <c r="DX3" s="157" t="s">
        <v>16</v>
      </c>
      <c r="DY3" s="19" t="s">
        <v>17</v>
      </c>
      <c r="DZ3" s="19" t="s">
        <v>18</v>
      </c>
      <c r="EA3" s="157" t="s">
        <v>81</v>
      </c>
      <c r="EB3" s="19" t="s">
        <v>14</v>
      </c>
      <c r="EC3" s="19" t="s">
        <v>18</v>
      </c>
      <c r="ED3" s="157" t="s">
        <v>82</v>
      </c>
      <c r="EE3" s="19" t="s">
        <v>14</v>
      </c>
      <c r="EF3" s="19" t="s">
        <v>18</v>
      </c>
      <c r="EG3" s="157" t="s">
        <v>178</v>
      </c>
      <c r="EH3" s="19" t="s">
        <v>14</v>
      </c>
      <c r="EI3" s="19" t="s">
        <v>18</v>
      </c>
      <c r="EJ3" s="157" t="s">
        <v>179</v>
      </c>
      <c r="EK3" s="19" t="s">
        <v>84</v>
      </c>
      <c r="EL3" s="19" t="s">
        <v>181</v>
      </c>
      <c r="EM3" s="19" t="s">
        <v>180</v>
      </c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12.75">
      <c r="A4" s="49" t="s">
        <v>19</v>
      </c>
      <c r="B4" s="55"/>
      <c r="C4" s="64"/>
      <c r="D4" s="6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4"/>
      <c r="Q4" s="1"/>
      <c r="R4" s="1"/>
      <c r="S4" s="1"/>
      <c r="T4" s="1"/>
      <c r="U4" s="1"/>
      <c r="V4" s="1"/>
      <c r="W4" s="55"/>
      <c r="X4" s="40"/>
      <c r="Y4" s="114"/>
      <c r="Z4" s="115"/>
      <c r="AA4" s="115"/>
      <c r="AB4" s="116"/>
      <c r="AC4" s="115"/>
      <c r="AD4" s="115"/>
      <c r="AE4" s="116"/>
      <c r="AF4" s="115"/>
      <c r="AG4" s="115"/>
      <c r="AH4" s="115"/>
      <c r="AI4" s="115"/>
      <c r="AJ4" s="115"/>
      <c r="AK4" s="115"/>
      <c r="AL4" s="95"/>
      <c r="AM4" s="56"/>
      <c r="AN4" s="40"/>
      <c r="AO4" s="102"/>
      <c r="AP4" s="102"/>
      <c r="AQ4" s="114"/>
      <c r="AR4" s="115"/>
      <c r="AS4" s="115"/>
      <c r="AT4" s="115"/>
      <c r="AU4" s="120"/>
      <c r="AV4" s="115"/>
      <c r="AW4" s="115"/>
      <c r="AX4" s="115"/>
      <c r="AY4" s="120"/>
      <c r="AZ4" s="115"/>
      <c r="BA4" s="115"/>
      <c r="BB4" s="115"/>
      <c r="BC4" s="120"/>
      <c r="BD4" s="115"/>
      <c r="BE4" s="115"/>
      <c r="BF4" s="115"/>
      <c r="BG4" s="115"/>
      <c r="BH4" s="115"/>
      <c r="BI4" s="115"/>
      <c r="BJ4" s="115"/>
      <c r="BK4" s="115"/>
      <c r="BL4" s="120"/>
      <c r="BM4" s="120"/>
      <c r="BN4" s="115"/>
      <c r="BO4" s="115"/>
      <c r="BP4" s="115"/>
      <c r="BQ4" s="125"/>
      <c r="BR4" s="125"/>
      <c r="BS4" s="127"/>
      <c r="BT4" s="139"/>
      <c r="BU4" s="115"/>
      <c r="BV4" s="115"/>
      <c r="BW4" s="115"/>
      <c r="BX4" s="115"/>
      <c r="BY4" s="115"/>
      <c r="BZ4" s="120"/>
      <c r="CA4" s="115"/>
      <c r="CB4" s="115"/>
      <c r="CC4" s="115"/>
      <c r="CD4" s="115"/>
      <c r="CE4" s="115"/>
      <c r="CF4" s="56"/>
      <c r="CG4" s="43"/>
      <c r="CH4" s="142"/>
      <c r="CI4" s="2"/>
      <c r="CJ4" s="2"/>
      <c r="CK4" s="2"/>
      <c r="CL4" s="2"/>
      <c r="CM4" s="2"/>
      <c r="CN4" s="2"/>
      <c r="CO4" s="2"/>
      <c r="CP4" s="2"/>
      <c r="CQ4" s="2"/>
      <c r="CR4" s="25"/>
      <c r="CS4" s="43"/>
      <c r="CT4" s="2"/>
      <c r="CU4" s="2"/>
      <c r="CV4" s="2"/>
      <c r="CW4" s="2"/>
      <c r="CX4" s="2"/>
      <c r="CY4" s="43"/>
      <c r="CZ4" s="2"/>
      <c r="DA4" s="2"/>
      <c r="DB4" s="2"/>
      <c r="DC4" s="145"/>
      <c r="DD4" s="43"/>
      <c r="DE4" s="43"/>
      <c r="DF4" s="2"/>
      <c r="DG4" s="2"/>
      <c r="DH4" s="2"/>
      <c r="DI4" s="2"/>
      <c r="DJ4" s="2"/>
      <c r="DK4" s="2"/>
      <c r="DL4" s="2"/>
      <c r="DM4" s="2"/>
      <c r="DN4" s="2"/>
      <c r="DO4" s="43"/>
      <c r="DP4" s="149"/>
      <c r="DQ4" s="3"/>
      <c r="DR4" s="95"/>
      <c r="DS4" s="90"/>
      <c r="DT4" s="43"/>
      <c r="DU4" s="115"/>
      <c r="DV4" s="115"/>
      <c r="DW4" s="43"/>
      <c r="DX4" s="116"/>
      <c r="DY4" s="115"/>
      <c r="DZ4" s="115"/>
      <c r="EA4" s="116"/>
      <c r="EB4" s="115"/>
      <c r="EC4" s="115"/>
      <c r="ED4" s="116"/>
      <c r="EE4" s="115"/>
      <c r="EF4" s="115"/>
      <c r="EG4" s="116"/>
      <c r="EH4" s="134"/>
      <c r="EI4" s="134"/>
      <c r="EJ4" s="116"/>
      <c r="EK4" s="115"/>
      <c r="EL4" s="115"/>
      <c r="EM4" s="115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36" customFormat="1" ht="12">
      <c r="A5" s="50" t="s">
        <v>91</v>
      </c>
      <c r="B5" s="56"/>
      <c r="C5" s="40"/>
      <c r="D5" s="61">
        <v>3</v>
      </c>
      <c r="E5" s="41">
        <v>1</v>
      </c>
      <c r="F5" s="41">
        <v>4</v>
      </c>
      <c r="G5" s="41">
        <v>2</v>
      </c>
      <c r="H5" s="41">
        <v>6</v>
      </c>
      <c r="I5" s="41">
        <v>3</v>
      </c>
      <c r="J5" s="41"/>
      <c r="K5" s="41"/>
      <c r="L5" s="41">
        <v>1</v>
      </c>
      <c r="M5" s="41"/>
      <c r="N5" s="41">
        <v>1</v>
      </c>
      <c r="O5" s="41">
        <f>SUM(D5:N5)</f>
        <v>21</v>
      </c>
      <c r="P5" s="40"/>
      <c r="Q5" s="41">
        <v>2</v>
      </c>
      <c r="R5" s="41">
        <v>11</v>
      </c>
      <c r="S5" s="41">
        <v>8</v>
      </c>
      <c r="T5" s="41"/>
      <c r="U5" s="41"/>
      <c r="V5" s="41"/>
      <c r="W5" s="56"/>
      <c r="X5" s="42"/>
      <c r="Y5" s="117"/>
      <c r="Z5" s="118"/>
      <c r="AA5" s="119">
        <v>11466</v>
      </c>
      <c r="AB5" s="120"/>
      <c r="AC5" s="118">
        <v>60</v>
      </c>
      <c r="AD5" s="118">
        <v>460</v>
      </c>
      <c r="AE5" s="120"/>
      <c r="AF5" s="118">
        <v>112</v>
      </c>
      <c r="AG5" s="118"/>
      <c r="AH5" s="118"/>
      <c r="AI5" s="118"/>
      <c r="AJ5" s="118"/>
      <c r="AK5" s="118"/>
      <c r="AL5" s="130">
        <v>69.5</v>
      </c>
      <c r="AM5" s="57"/>
      <c r="AN5" s="44"/>
      <c r="AO5" s="96"/>
      <c r="AP5" s="96"/>
      <c r="AQ5" s="117">
        <v>14913</v>
      </c>
      <c r="AR5" s="118"/>
      <c r="AS5" s="118"/>
      <c r="AT5" s="118">
        <v>32993</v>
      </c>
      <c r="AU5" s="120"/>
      <c r="AV5" s="118">
        <v>2252</v>
      </c>
      <c r="AW5" s="118"/>
      <c r="AX5" s="118">
        <v>6674</v>
      </c>
      <c r="AY5" s="120"/>
      <c r="AZ5" s="118">
        <v>4</v>
      </c>
      <c r="BA5" s="118">
        <v>4</v>
      </c>
      <c r="BB5" s="118">
        <f>AT5+AX5+BA5</f>
        <v>39671</v>
      </c>
      <c r="BC5" s="120"/>
      <c r="BD5" s="118">
        <v>180</v>
      </c>
      <c r="BE5" s="118">
        <v>60</v>
      </c>
      <c r="BF5" s="118"/>
      <c r="BG5" s="118">
        <v>636</v>
      </c>
      <c r="BH5" s="118">
        <v>66</v>
      </c>
      <c r="BI5" s="118">
        <v>45</v>
      </c>
      <c r="BJ5" s="118"/>
      <c r="BK5" s="118"/>
      <c r="BL5" s="120"/>
      <c r="BM5" s="120"/>
      <c r="BN5" s="118">
        <v>529</v>
      </c>
      <c r="BO5" s="118"/>
      <c r="BP5" s="118">
        <v>415</v>
      </c>
      <c r="BQ5" s="118"/>
      <c r="BR5" s="118">
        <f>CA5</f>
        <v>1608</v>
      </c>
      <c r="BS5" s="120"/>
      <c r="BT5" s="139"/>
      <c r="BU5" s="118">
        <v>32993</v>
      </c>
      <c r="BV5" s="118"/>
      <c r="BW5" s="118"/>
      <c r="BX5" s="118"/>
      <c r="BY5" s="118"/>
      <c r="BZ5" s="120"/>
      <c r="CA5" s="118">
        <v>1608</v>
      </c>
      <c r="CB5" s="118"/>
      <c r="CC5" s="118"/>
      <c r="CD5" s="118"/>
      <c r="CE5" s="118"/>
      <c r="CF5" s="57"/>
      <c r="CG5" s="43"/>
      <c r="CH5" s="142"/>
      <c r="CI5" s="45"/>
      <c r="CJ5" s="45"/>
      <c r="CK5" s="45"/>
      <c r="CL5" s="45"/>
      <c r="CM5" s="45"/>
      <c r="CN5" s="45"/>
      <c r="CO5" s="45">
        <f>SUM(CP5+CQ5)</f>
        <v>90640</v>
      </c>
      <c r="CP5" s="45">
        <v>80134</v>
      </c>
      <c r="CQ5" s="45">
        <v>10506</v>
      </c>
      <c r="CR5" s="46"/>
      <c r="CS5" s="43"/>
      <c r="CT5" s="45"/>
      <c r="CU5" s="45"/>
      <c r="CV5" s="45"/>
      <c r="CW5" s="45"/>
      <c r="CX5" s="45"/>
      <c r="CY5" s="43"/>
      <c r="CZ5" s="45"/>
      <c r="DA5" s="45"/>
      <c r="DB5" s="45"/>
      <c r="DC5" s="146">
        <v>2767</v>
      </c>
      <c r="DD5" s="43"/>
      <c r="DE5" s="43"/>
      <c r="DF5" s="45">
        <v>4183</v>
      </c>
      <c r="DG5" s="45"/>
      <c r="DH5" s="45"/>
      <c r="DI5" s="45">
        <v>2906</v>
      </c>
      <c r="DJ5" s="45"/>
      <c r="DK5" s="45">
        <f>SUM(DF5:DJ5)</f>
        <v>7089</v>
      </c>
      <c r="DL5" s="45">
        <v>100496</v>
      </c>
      <c r="DM5" s="45">
        <v>85532</v>
      </c>
      <c r="DN5" s="45">
        <f>SUM(DL5:DM5)</f>
        <v>186028</v>
      </c>
      <c r="DO5" s="43"/>
      <c r="DP5" s="150" t="s">
        <v>108</v>
      </c>
      <c r="DQ5" s="41">
        <v>7</v>
      </c>
      <c r="DR5" s="70"/>
      <c r="DS5" s="153"/>
      <c r="DT5" s="43"/>
      <c r="DU5" s="118">
        <v>47</v>
      </c>
      <c r="DV5" s="118">
        <v>12</v>
      </c>
      <c r="DW5" s="43"/>
      <c r="DX5" s="120"/>
      <c r="DY5" s="118"/>
      <c r="DZ5" s="118"/>
      <c r="EA5" s="120"/>
      <c r="EB5" s="118"/>
      <c r="EC5" s="118"/>
      <c r="ED5" s="120"/>
      <c r="EE5" s="118"/>
      <c r="EF5" s="118"/>
      <c r="EG5" s="120"/>
      <c r="EH5" s="118">
        <v>273</v>
      </c>
      <c r="EI5" s="118">
        <v>752</v>
      </c>
      <c r="EJ5" s="120"/>
      <c r="EK5" s="118"/>
      <c r="EL5" s="118">
        <f>DU5+DY5+EB5+EC5+EH5+EI5+EE5+EF5</f>
        <v>1072</v>
      </c>
      <c r="EM5" s="118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s="37" customFormat="1" ht="12.75">
      <c r="A6" s="51" t="s">
        <v>20</v>
      </c>
      <c r="B6" s="56"/>
      <c r="C6" s="40"/>
      <c r="D6" s="6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0"/>
      <c r="Q6" s="33"/>
      <c r="R6" s="33"/>
      <c r="S6" s="33"/>
      <c r="T6" s="33"/>
      <c r="U6" s="33"/>
      <c r="V6" s="33"/>
      <c r="W6" s="56"/>
      <c r="X6" s="42"/>
      <c r="Y6" s="121"/>
      <c r="Z6" s="122"/>
      <c r="AA6" s="123"/>
      <c r="AB6" s="120"/>
      <c r="AC6" s="122"/>
      <c r="AD6" s="122"/>
      <c r="AE6" s="120"/>
      <c r="AF6" s="122"/>
      <c r="AG6" s="122"/>
      <c r="AH6" s="122"/>
      <c r="AI6" s="122"/>
      <c r="AJ6" s="122"/>
      <c r="AK6" s="122"/>
      <c r="AL6" s="131"/>
      <c r="AM6" s="97"/>
      <c r="AN6" s="42"/>
      <c r="AO6" s="103"/>
      <c r="AP6" s="103"/>
      <c r="AQ6" s="121"/>
      <c r="AR6" s="122"/>
      <c r="AS6" s="122"/>
      <c r="AT6" s="122"/>
      <c r="AU6" s="120"/>
      <c r="AV6" s="122"/>
      <c r="AW6" s="122"/>
      <c r="AX6" s="122"/>
      <c r="AY6" s="120"/>
      <c r="AZ6" s="122"/>
      <c r="BA6" s="122"/>
      <c r="BB6" s="122"/>
      <c r="BC6" s="120"/>
      <c r="BD6" s="122"/>
      <c r="BE6" s="122"/>
      <c r="BF6" s="122"/>
      <c r="BG6" s="122"/>
      <c r="BH6" s="122"/>
      <c r="BI6" s="122"/>
      <c r="BJ6" s="122"/>
      <c r="BK6" s="122"/>
      <c r="BL6" s="120"/>
      <c r="BM6" s="120"/>
      <c r="BN6" s="122"/>
      <c r="BO6" s="122"/>
      <c r="BP6" s="122"/>
      <c r="BQ6" s="122"/>
      <c r="BR6" s="122"/>
      <c r="BS6" s="120"/>
      <c r="BT6" s="139"/>
      <c r="BU6" s="122"/>
      <c r="BV6" s="122"/>
      <c r="BW6" s="122"/>
      <c r="BX6" s="122"/>
      <c r="BY6" s="122"/>
      <c r="BZ6" s="120"/>
      <c r="CA6" s="122"/>
      <c r="CB6" s="122"/>
      <c r="CC6" s="122"/>
      <c r="CD6" s="122"/>
      <c r="CE6" s="122"/>
      <c r="CF6" s="97"/>
      <c r="CG6" s="43"/>
      <c r="CH6" s="142"/>
      <c r="CI6" s="30"/>
      <c r="CJ6" s="30"/>
      <c r="CK6" s="30"/>
      <c r="CL6" s="30"/>
      <c r="CM6" s="30"/>
      <c r="CN6" s="30"/>
      <c r="CO6" s="30"/>
      <c r="CP6" s="30"/>
      <c r="CQ6" s="30"/>
      <c r="CR6" s="34"/>
      <c r="CS6" s="43"/>
      <c r="CT6" s="30"/>
      <c r="CU6" s="30"/>
      <c r="CV6" s="30"/>
      <c r="CW6" s="30"/>
      <c r="CX6" s="30"/>
      <c r="CY6" s="43"/>
      <c r="CZ6" s="30"/>
      <c r="DA6" s="30"/>
      <c r="DB6" s="30"/>
      <c r="DC6" s="147"/>
      <c r="DD6" s="43"/>
      <c r="DE6" s="43"/>
      <c r="DF6" s="30"/>
      <c r="DG6" s="30"/>
      <c r="DH6" s="30"/>
      <c r="DI6" s="30"/>
      <c r="DJ6" s="30"/>
      <c r="DK6" s="30"/>
      <c r="DL6" s="30"/>
      <c r="DM6" s="30"/>
      <c r="DN6" s="30"/>
      <c r="DO6" s="43"/>
      <c r="DP6" s="151"/>
      <c r="DQ6" s="33"/>
      <c r="DR6" s="71"/>
      <c r="DS6" s="153"/>
      <c r="DT6" s="43"/>
      <c r="DU6" s="122"/>
      <c r="DV6" s="122"/>
      <c r="DW6" s="43"/>
      <c r="DX6" s="120"/>
      <c r="DY6" s="122"/>
      <c r="DZ6" s="122"/>
      <c r="EA6" s="120"/>
      <c r="EB6" s="122"/>
      <c r="EC6" s="122"/>
      <c r="ED6" s="120"/>
      <c r="EE6" s="122"/>
      <c r="EF6" s="122"/>
      <c r="EG6" s="120"/>
      <c r="EH6" s="122"/>
      <c r="EI6" s="122"/>
      <c r="EJ6" s="120"/>
      <c r="EK6" s="122"/>
      <c r="EL6" s="122"/>
      <c r="EM6" s="12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36" customFormat="1" ht="12">
      <c r="A7" s="50" t="s">
        <v>104</v>
      </c>
      <c r="B7" s="56"/>
      <c r="C7" s="40"/>
      <c r="D7" s="61">
        <v>2</v>
      </c>
      <c r="E7" s="41"/>
      <c r="F7" s="41"/>
      <c r="G7" s="41">
        <v>2</v>
      </c>
      <c r="H7" s="41"/>
      <c r="I7" s="41">
        <v>1</v>
      </c>
      <c r="J7" s="41"/>
      <c r="K7" s="41"/>
      <c r="L7" s="41"/>
      <c r="M7" s="41"/>
      <c r="N7" s="41"/>
      <c r="O7" s="41">
        <f>SUM(D7:N7)</f>
        <v>5</v>
      </c>
      <c r="P7" s="40"/>
      <c r="Q7" s="41"/>
      <c r="R7" s="41"/>
      <c r="S7" s="41"/>
      <c r="T7" s="41"/>
      <c r="U7" s="41"/>
      <c r="V7" s="41"/>
      <c r="W7" s="56"/>
      <c r="X7" s="42"/>
      <c r="Y7" s="117">
        <v>11638</v>
      </c>
      <c r="Z7" s="118"/>
      <c r="AA7" s="119"/>
      <c r="AB7" s="120"/>
      <c r="AC7" s="118">
        <v>6</v>
      </c>
      <c r="AD7" s="118">
        <v>67</v>
      </c>
      <c r="AE7" s="120"/>
      <c r="AF7" s="118">
        <v>70</v>
      </c>
      <c r="AG7" s="118"/>
      <c r="AH7" s="118"/>
      <c r="AI7" s="118"/>
      <c r="AJ7" s="118"/>
      <c r="AK7" s="118"/>
      <c r="AL7" s="130">
        <v>66</v>
      </c>
      <c r="AM7" s="57"/>
      <c r="AN7" s="44"/>
      <c r="AO7" s="96"/>
      <c r="AP7" s="96"/>
      <c r="AQ7" s="117">
        <v>11258</v>
      </c>
      <c r="AR7" s="118">
        <v>381</v>
      </c>
      <c r="AS7" s="118"/>
      <c r="AT7" s="118">
        <v>31552</v>
      </c>
      <c r="AU7" s="120"/>
      <c r="AV7" s="118"/>
      <c r="AW7" s="118"/>
      <c r="AX7" s="118">
        <v>2146</v>
      </c>
      <c r="AY7" s="120"/>
      <c r="AZ7" s="118"/>
      <c r="BA7" s="118"/>
      <c r="BB7" s="118">
        <f aca="true" t="shared" si="0" ref="BB7:BB24">AT7+AX7+BA7</f>
        <v>33698</v>
      </c>
      <c r="BC7" s="120"/>
      <c r="BD7" s="118">
        <v>2110</v>
      </c>
      <c r="BE7" s="118">
        <v>16</v>
      </c>
      <c r="BF7" s="118"/>
      <c r="BG7" s="118"/>
      <c r="BH7" s="118"/>
      <c r="BI7" s="118"/>
      <c r="BJ7" s="118"/>
      <c r="BK7" s="118"/>
      <c r="BL7" s="120"/>
      <c r="BM7" s="120"/>
      <c r="BN7" s="118">
        <v>166</v>
      </c>
      <c r="BO7" s="118"/>
      <c r="BP7" s="118">
        <v>37</v>
      </c>
      <c r="BQ7" s="118"/>
      <c r="BR7" s="118">
        <f aca="true" t="shared" si="1" ref="BR7:BR27">CA7</f>
        <v>691</v>
      </c>
      <c r="BS7" s="120"/>
      <c r="BT7" s="139"/>
      <c r="BU7" s="118">
        <v>31552</v>
      </c>
      <c r="BV7" s="118"/>
      <c r="BW7" s="118"/>
      <c r="BX7" s="118"/>
      <c r="BY7" s="118"/>
      <c r="BZ7" s="120"/>
      <c r="CA7" s="118">
        <v>691</v>
      </c>
      <c r="CB7" s="118"/>
      <c r="CC7" s="118"/>
      <c r="CD7" s="118"/>
      <c r="CE7" s="118"/>
      <c r="CF7" s="57"/>
      <c r="CG7" s="43"/>
      <c r="CH7" s="142"/>
      <c r="CI7" s="45"/>
      <c r="CJ7" s="45"/>
      <c r="CK7" s="45"/>
      <c r="CL7" s="45"/>
      <c r="CM7" s="45"/>
      <c r="CN7" s="45"/>
      <c r="CO7" s="45">
        <f aca="true" t="shared" si="2" ref="CO7:CO27">SUM(CP7+CQ7)</f>
        <v>44515</v>
      </c>
      <c r="CP7" s="45">
        <v>40946</v>
      </c>
      <c r="CQ7" s="45">
        <v>3569</v>
      </c>
      <c r="CR7" s="46"/>
      <c r="CS7" s="43"/>
      <c r="CT7" s="45"/>
      <c r="CU7" s="45"/>
      <c r="CV7" s="45"/>
      <c r="CW7" s="45">
        <v>5626</v>
      </c>
      <c r="CX7" s="45"/>
      <c r="CY7" s="43"/>
      <c r="CZ7" s="45"/>
      <c r="DA7" s="45"/>
      <c r="DB7" s="45"/>
      <c r="DC7" s="146"/>
      <c r="DD7" s="43"/>
      <c r="DE7" s="43"/>
      <c r="DF7" s="45"/>
      <c r="DG7" s="45"/>
      <c r="DH7" s="45"/>
      <c r="DI7" s="45"/>
      <c r="DJ7" s="45"/>
      <c r="DK7" s="45"/>
      <c r="DL7" s="45">
        <v>50141</v>
      </c>
      <c r="DM7" s="45"/>
      <c r="DN7" s="45"/>
      <c r="DO7" s="43"/>
      <c r="DP7" s="150"/>
      <c r="DQ7" s="41">
        <v>5.6</v>
      </c>
      <c r="DR7" s="70"/>
      <c r="DS7" s="153"/>
      <c r="DT7" s="43"/>
      <c r="DU7" s="118">
        <v>50</v>
      </c>
      <c r="DV7" s="118">
        <v>1</v>
      </c>
      <c r="DW7" s="43"/>
      <c r="DX7" s="120"/>
      <c r="DY7" s="118"/>
      <c r="DZ7" s="118"/>
      <c r="EA7" s="120"/>
      <c r="EB7" s="118"/>
      <c r="EC7" s="118"/>
      <c r="ED7" s="120"/>
      <c r="EE7" s="118"/>
      <c r="EF7" s="118"/>
      <c r="EG7" s="120"/>
      <c r="EH7" s="118">
        <v>468</v>
      </c>
      <c r="EI7" s="118">
        <v>45</v>
      </c>
      <c r="EJ7" s="120"/>
      <c r="EK7" s="118"/>
      <c r="EL7" s="118">
        <f aca="true" t="shared" si="3" ref="EL7:EL24">DU7+DY7+EB7+EC7+EH7+EI7+EE7+EF7</f>
        <v>563</v>
      </c>
      <c r="EM7" s="118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2.75">
      <c r="A8" s="49" t="s">
        <v>21</v>
      </c>
      <c r="B8" s="55"/>
      <c r="C8" s="64"/>
      <c r="D8" s="63"/>
      <c r="P8" s="64"/>
      <c r="W8" s="55"/>
      <c r="X8" s="74"/>
      <c r="Y8" s="124"/>
      <c r="Z8" s="125"/>
      <c r="AA8" s="126"/>
      <c r="AB8" s="127"/>
      <c r="AC8" s="125"/>
      <c r="AD8" s="125"/>
      <c r="AE8" s="127"/>
      <c r="AF8" s="125"/>
      <c r="AG8" s="125"/>
      <c r="AH8" s="125"/>
      <c r="AI8" s="125"/>
      <c r="AJ8" s="125"/>
      <c r="AK8" s="125"/>
      <c r="AL8" s="132"/>
      <c r="AM8" s="55"/>
      <c r="AN8" s="99"/>
      <c r="AO8" s="104"/>
      <c r="AP8" s="104"/>
      <c r="AQ8" s="124"/>
      <c r="AR8" s="125"/>
      <c r="AS8" s="125"/>
      <c r="AT8" s="125"/>
      <c r="AU8" s="127"/>
      <c r="AV8" s="125"/>
      <c r="AW8" s="125"/>
      <c r="AX8" s="125"/>
      <c r="AY8" s="127"/>
      <c r="AZ8" s="125"/>
      <c r="BA8" s="125"/>
      <c r="BB8" s="125"/>
      <c r="BC8" s="127"/>
      <c r="BD8" s="125"/>
      <c r="BE8" s="125"/>
      <c r="BF8" s="125"/>
      <c r="BG8" s="125"/>
      <c r="BH8" s="125"/>
      <c r="BI8" s="125"/>
      <c r="BJ8" s="125"/>
      <c r="BK8" s="125"/>
      <c r="BL8" s="127"/>
      <c r="BM8" s="127"/>
      <c r="BN8" s="125"/>
      <c r="BO8" s="125"/>
      <c r="BP8" s="125"/>
      <c r="BQ8" s="125"/>
      <c r="BR8" s="125"/>
      <c r="BS8" s="127"/>
      <c r="BT8" s="140"/>
      <c r="BU8" s="125"/>
      <c r="BV8" s="125"/>
      <c r="BW8" s="125"/>
      <c r="BX8" s="125"/>
      <c r="BY8" s="125"/>
      <c r="BZ8" s="127"/>
      <c r="CA8" s="125"/>
      <c r="CB8" s="125"/>
      <c r="CC8" s="125"/>
      <c r="CD8" s="125"/>
      <c r="CE8" s="125"/>
      <c r="CF8" s="55"/>
      <c r="CG8" s="76"/>
      <c r="CH8" s="143"/>
      <c r="CI8" s="26"/>
      <c r="CJ8" s="26"/>
      <c r="CK8" s="26"/>
      <c r="CL8" s="26"/>
      <c r="CM8" s="26"/>
      <c r="CN8" s="26"/>
      <c r="CO8" s="26"/>
      <c r="CP8" s="26"/>
      <c r="CQ8" s="26"/>
      <c r="CR8" s="27"/>
      <c r="CS8" s="76"/>
      <c r="CT8" s="35"/>
      <c r="CU8" s="26"/>
      <c r="CV8" s="26"/>
      <c r="CW8" s="26"/>
      <c r="CX8" s="26"/>
      <c r="CY8" s="76"/>
      <c r="CZ8" s="26"/>
      <c r="DA8" s="26"/>
      <c r="DB8" s="26"/>
      <c r="DC8" s="147"/>
      <c r="DD8" s="76"/>
      <c r="DE8" s="76"/>
      <c r="DF8" s="26"/>
      <c r="DG8" s="26"/>
      <c r="DH8" s="26"/>
      <c r="DI8" s="31"/>
      <c r="DJ8" s="31"/>
      <c r="DK8" s="31"/>
      <c r="DL8" s="31"/>
      <c r="DM8" s="31"/>
      <c r="DN8" s="31"/>
      <c r="DO8" s="76"/>
      <c r="DP8" s="152"/>
      <c r="DQ8" s="32"/>
      <c r="DR8" s="156"/>
      <c r="DS8" s="154"/>
      <c r="DT8" s="76"/>
      <c r="DU8" s="135"/>
      <c r="DV8" s="135"/>
      <c r="DW8" s="76"/>
      <c r="DX8" s="158"/>
      <c r="DY8" s="135"/>
      <c r="DZ8" s="135"/>
      <c r="EA8" s="158"/>
      <c r="EB8" s="135"/>
      <c r="EC8" s="135"/>
      <c r="ED8" s="158"/>
      <c r="EE8" s="135"/>
      <c r="EF8" s="135"/>
      <c r="EG8" s="158"/>
      <c r="EH8" s="135"/>
      <c r="EI8" s="135"/>
      <c r="EJ8" s="158"/>
      <c r="EK8" s="135"/>
      <c r="EL8" s="135"/>
      <c r="EM8" s="135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36" customFormat="1" ht="12">
      <c r="A9" s="50" t="s">
        <v>92</v>
      </c>
      <c r="B9" s="56"/>
      <c r="C9" s="40"/>
      <c r="D9" s="61">
        <v>1</v>
      </c>
      <c r="E9" s="41">
        <v>1</v>
      </c>
      <c r="F9" s="41"/>
      <c r="G9" s="41">
        <v>3</v>
      </c>
      <c r="H9" s="41">
        <v>1</v>
      </c>
      <c r="I9" s="41">
        <v>1</v>
      </c>
      <c r="J9" s="41"/>
      <c r="K9" s="41">
        <v>2</v>
      </c>
      <c r="L9" s="41"/>
      <c r="M9" s="41"/>
      <c r="N9" s="41"/>
      <c r="O9" s="41">
        <f>SUM(D9:N9)</f>
        <v>9</v>
      </c>
      <c r="P9" s="40"/>
      <c r="Q9" s="41"/>
      <c r="R9" s="41"/>
      <c r="S9" s="41"/>
      <c r="T9" s="41"/>
      <c r="U9" s="41"/>
      <c r="V9" s="41"/>
      <c r="W9" s="56"/>
      <c r="X9" s="42"/>
      <c r="Y9" s="117">
        <v>11397</v>
      </c>
      <c r="Z9" s="118"/>
      <c r="AA9" s="119"/>
      <c r="AB9" s="120"/>
      <c r="AC9" s="118">
        <v>53</v>
      </c>
      <c r="AD9" s="118">
        <v>1209</v>
      </c>
      <c r="AE9" s="120"/>
      <c r="AF9" s="118">
        <v>91</v>
      </c>
      <c r="AG9" s="118"/>
      <c r="AH9" s="118"/>
      <c r="AI9" s="118"/>
      <c r="AJ9" s="118"/>
      <c r="AK9" s="118"/>
      <c r="AL9" s="130">
        <v>54</v>
      </c>
      <c r="AM9" s="57"/>
      <c r="AN9" s="44"/>
      <c r="AO9" s="96"/>
      <c r="AP9" s="96"/>
      <c r="AQ9" s="117">
        <v>2182</v>
      </c>
      <c r="AR9" s="118"/>
      <c r="AS9" s="118"/>
      <c r="AT9" s="118">
        <v>11463</v>
      </c>
      <c r="AU9" s="120"/>
      <c r="AV9" s="118">
        <v>137</v>
      </c>
      <c r="AW9" s="118"/>
      <c r="AX9" s="118">
        <v>665</v>
      </c>
      <c r="AY9" s="120"/>
      <c r="AZ9" s="118"/>
      <c r="BA9" s="118"/>
      <c r="BB9" s="118">
        <f t="shared" si="0"/>
        <v>12128</v>
      </c>
      <c r="BC9" s="120"/>
      <c r="BD9" s="118"/>
      <c r="BE9" s="118"/>
      <c r="BF9" s="118">
        <v>46</v>
      </c>
      <c r="BG9" s="118">
        <v>6</v>
      </c>
      <c r="BH9" s="118"/>
      <c r="BI9" s="118">
        <v>78</v>
      </c>
      <c r="BJ9" s="118"/>
      <c r="BK9" s="118"/>
      <c r="BL9" s="120"/>
      <c r="BM9" s="120"/>
      <c r="BN9" s="118">
        <v>42</v>
      </c>
      <c r="BO9" s="118"/>
      <c r="BP9" s="118">
        <v>28</v>
      </c>
      <c r="BQ9" s="118"/>
      <c r="BR9" s="118">
        <f t="shared" si="1"/>
        <v>620</v>
      </c>
      <c r="BS9" s="120"/>
      <c r="BT9" s="139"/>
      <c r="BU9" s="118">
        <v>11463</v>
      </c>
      <c r="BV9" s="118"/>
      <c r="BW9" s="118"/>
      <c r="BX9" s="118"/>
      <c r="BY9" s="118"/>
      <c r="BZ9" s="120"/>
      <c r="CA9" s="118">
        <v>620</v>
      </c>
      <c r="CB9" s="118"/>
      <c r="CC9" s="118"/>
      <c r="CD9" s="118"/>
      <c r="CE9" s="118"/>
      <c r="CF9" s="57"/>
      <c r="CG9" s="43"/>
      <c r="CH9" s="142"/>
      <c r="CI9" s="45"/>
      <c r="CJ9" s="45"/>
      <c r="CK9" s="45"/>
      <c r="CL9" s="45"/>
      <c r="CM9" s="45"/>
      <c r="CN9" s="45"/>
      <c r="CO9" s="45">
        <f t="shared" si="2"/>
        <v>19940</v>
      </c>
      <c r="CP9" s="45">
        <v>12750</v>
      </c>
      <c r="CQ9" s="45">
        <v>7190</v>
      </c>
      <c r="CR9" s="46"/>
      <c r="CS9" s="43"/>
      <c r="CT9" s="45"/>
      <c r="CU9" s="45"/>
      <c r="CV9" s="45"/>
      <c r="CW9" s="45">
        <v>810</v>
      </c>
      <c r="CX9" s="45"/>
      <c r="CY9" s="43"/>
      <c r="CZ9" s="45"/>
      <c r="DA9" s="45"/>
      <c r="DB9" s="45"/>
      <c r="DC9" s="146">
        <v>800</v>
      </c>
      <c r="DD9" s="43"/>
      <c r="DE9" s="43"/>
      <c r="DF9" s="45">
        <v>1500</v>
      </c>
      <c r="DG9" s="45">
        <v>3000</v>
      </c>
      <c r="DH9" s="45"/>
      <c r="DI9" s="45">
        <v>850</v>
      </c>
      <c r="DJ9" s="45"/>
      <c r="DK9" s="45">
        <f aca="true" t="shared" si="4" ref="DK9:DK27">SUM(DF9:DJ9)</f>
        <v>5350</v>
      </c>
      <c r="DL9" s="45">
        <v>26900</v>
      </c>
      <c r="DM9" s="45">
        <v>30662</v>
      </c>
      <c r="DN9" s="45">
        <v>58062</v>
      </c>
      <c r="DO9" s="43"/>
      <c r="DP9" s="150" t="s">
        <v>86</v>
      </c>
      <c r="DQ9" s="41">
        <v>4.6</v>
      </c>
      <c r="DR9" s="70"/>
      <c r="DS9" s="153"/>
      <c r="DT9" s="43"/>
      <c r="DU9" s="118">
        <v>56</v>
      </c>
      <c r="DV9" s="118">
        <v>6</v>
      </c>
      <c r="DW9" s="43"/>
      <c r="DX9" s="120"/>
      <c r="DY9" s="118"/>
      <c r="DZ9" s="118"/>
      <c r="EA9" s="120"/>
      <c r="EB9" s="118"/>
      <c r="EC9" s="118"/>
      <c r="ED9" s="120"/>
      <c r="EE9" s="118"/>
      <c r="EF9" s="118"/>
      <c r="EG9" s="120"/>
      <c r="EH9" s="118">
        <v>193</v>
      </c>
      <c r="EI9" s="118">
        <v>110</v>
      </c>
      <c r="EJ9" s="120"/>
      <c r="EK9" s="118"/>
      <c r="EL9" s="118">
        <f t="shared" si="3"/>
        <v>359</v>
      </c>
      <c r="EM9" s="118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5" customFormat="1" ht="12">
      <c r="A10" s="52" t="s">
        <v>93</v>
      </c>
      <c r="B10" s="57"/>
      <c r="C10" s="44"/>
      <c r="D10" s="60">
        <v>1.6</v>
      </c>
      <c r="E10" s="1">
        <v>2</v>
      </c>
      <c r="F10" s="1">
        <v>2</v>
      </c>
      <c r="G10" s="1">
        <v>2</v>
      </c>
      <c r="H10" s="1"/>
      <c r="I10" s="1">
        <v>4</v>
      </c>
      <c r="J10" s="1"/>
      <c r="K10" s="1"/>
      <c r="L10" s="1"/>
      <c r="M10" s="1"/>
      <c r="N10" s="1"/>
      <c r="O10" s="1">
        <f>SUM(D10:N10)</f>
        <v>11.6</v>
      </c>
      <c r="P10" s="44"/>
      <c r="Q10" s="1">
        <v>1.8</v>
      </c>
      <c r="R10" s="1">
        <v>7.8</v>
      </c>
      <c r="S10" s="1">
        <v>2</v>
      </c>
      <c r="T10" s="1"/>
      <c r="U10" s="1"/>
      <c r="V10" s="1"/>
      <c r="W10" s="57"/>
      <c r="X10" s="42"/>
      <c r="Y10" s="114">
        <v>15080</v>
      </c>
      <c r="Z10" s="115"/>
      <c r="AA10" s="128"/>
      <c r="AB10" s="120"/>
      <c r="AC10" s="115">
        <v>162</v>
      </c>
      <c r="AD10" s="115">
        <v>484</v>
      </c>
      <c r="AE10" s="120"/>
      <c r="AF10" s="115">
        <v>84</v>
      </c>
      <c r="AG10" s="115"/>
      <c r="AH10" s="115"/>
      <c r="AI10" s="115"/>
      <c r="AJ10" s="115"/>
      <c r="AK10" s="122"/>
      <c r="AL10" s="133">
        <v>49</v>
      </c>
      <c r="AM10" s="57"/>
      <c r="AN10" s="44"/>
      <c r="AO10" s="96"/>
      <c r="AP10" s="96"/>
      <c r="AQ10" s="114">
        <v>5742</v>
      </c>
      <c r="AR10" s="115">
        <v>319</v>
      </c>
      <c r="AS10" s="115"/>
      <c r="AT10" s="115">
        <v>20794</v>
      </c>
      <c r="AU10" s="120"/>
      <c r="AV10" s="115"/>
      <c r="AW10" s="115"/>
      <c r="AX10" s="115">
        <v>6724</v>
      </c>
      <c r="AY10" s="120"/>
      <c r="AZ10" s="115">
        <v>3</v>
      </c>
      <c r="BA10" s="115">
        <v>6</v>
      </c>
      <c r="BB10" s="115">
        <f t="shared" si="0"/>
        <v>27524</v>
      </c>
      <c r="BC10" s="120"/>
      <c r="BD10" s="115">
        <v>9</v>
      </c>
      <c r="BE10" s="115">
        <v>4</v>
      </c>
      <c r="BF10" s="115"/>
      <c r="BG10" s="115"/>
      <c r="BH10" s="115"/>
      <c r="BI10" s="115">
        <v>70</v>
      </c>
      <c r="BJ10" s="115"/>
      <c r="BK10" s="115"/>
      <c r="BL10" s="120"/>
      <c r="BM10" s="120"/>
      <c r="BN10" s="115">
        <v>283</v>
      </c>
      <c r="BO10" s="115"/>
      <c r="BP10" s="115">
        <v>163</v>
      </c>
      <c r="BQ10" s="115"/>
      <c r="BR10" s="115">
        <f t="shared" si="1"/>
        <v>1158</v>
      </c>
      <c r="BS10" s="120"/>
      <c r="BT10" s="139"/>
      <c r="BU10" s="115">
        <v>20794</v>
      </c>
      <c r="BV10" s="115"/>
      <c r="BW10" s="115"/>
      <c r="BX10" s="115"/>
      <c r="BY10" s="115"/>
      <c r="BZ10" s="120"/>
      <c r="CA10" s="115">
        <v>1158</v>
      </c>
      <c r="CB10" s="115"/>
      <c r="CC10" s="115"/>
      <c r="CD10" s="115"/>
      <c r="CE10" s="115"/>
      <c r="CF10" s="57"/>
      <c r="CG10" s="43"/>
      <c r="CH10" s="142"/>
      <c r="CI10" s="28"/>
      <c r="CJ10" s="28"/>
      <c r="CK10" s="28"/>
      <c r="CL10" s="28"/>
      <c r="CM10" s="28"/>
      <c r="CN10" s="28"/>
      <c r="CO10" s="28">
        <f t="shared" si="2"/>
        <v>84275</v>
      </c>
      <c r="CP10" s="28">
        <v>52450</v>
      </c>
      <c r="CQ10" s="28">
        <v>31825</v>
      </c>
      <c r="CR10" s="29"/>
      <c r="CS10" s="43"/>
      <c r="CT10" s="30"/>
      <c r="CU10" s="28"/>
      <c r="CV10" s="28"/>
      <c r="CW10" s="28"/>
      <c r="CX10" s="28"/>
      <c r="CY10" s="43"/>
      <c r="CZ10" s="28"/>
      <c r="DA10" s="28"/>
      <c r="DB10" s="28"/>
      <c r="DC10" s="147">
        <v>1831</v>
      </c>
      <c r="DD10" s="43"/>
      <c r="DE10" s="43"/>
      <c r="DF10" s="28">
        <v>390</v>
      </c>
      <c r="DG10" s="28"/>
      <c r="DH10" s="28"/>
      <c r="DI10" s="30">
        <v>1835</v>
      </c>
      <c r="DJ10" s="30"/>
      <c r="DK10" s="30">
        <f t="shared" si="4"/>
        <v>2225</v>
      </c>
      <c r="DL10" s="30">
        <v>88331</v>
      </c>
      <c r="DM10" s="30">
        <v>34923</v>
      </c>
      <c r="DN10" s="30">
        <v>123234</v>
      </c>
      <c r="DO10" s="43"/>
      <c r="DP10" s="151" t="s">
        <v>109</v>
      </c>
      <c r="DQ10" s="33">
        <v>4</v>
      </c>
      <c r="DR10" s="71"/>
      <c r="DS10" s="91"/>
      <c r="DT10" s="43"/>
      <c r="DU10" s="122">
        <v>106</v>
      </c>
      <c r="DV10" s="122">
        <v>406</v>
      </c>
      <c r="DW10" s="43"/>
      <c r="DX10" s="120"/>
      <c r="DY10" s="122"/>
      <c r="DZ10" s="122"/>
      <c r="EA10" s="120"/>
      <c r="EB10" s="122"/>
      <c r="EC10" s="122"/>
      <c r="ED10" s="120"/>
      <c r="EE10" s="122">
        <v>141</v>
      </c>
      <c r="EF10" s="122"/>
      <c r="EG10" s="120"/>
      <c r="EH10" s="122">
        <v>866</v>
      </c>
      <c r="EI10" s="122">
        <v>1337</v>
      </c>
      <c r="EJ10" s="120"/>
      <c r="EK10" s="122"/>
      <c r="EL10" s="122">
        <f t="shared" si="3"/>
        <v>2450</v>
      </c>
      <c r="EM10" s="12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39" customFormat="1" ht="12.75">
      <c r="A11" s="51" t="s">
        <v>22</v>
      </c>
      <c r="B11" s="56"/>
      <c r="C11" s="40"/>
      <c r="D11" s="6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0"/>
      <c r="Q11" s="33"/>
      <c r="R11" s="33"/>
      <c r="S11" s="33"/>
      <c r="T11" s="33"/>
      <c r="U11" s="33"/>
      <c r="V11" s="33"/>
      <c r="W11" s="56"/>
      <c r="X11" s="42"/>
      <c r="Y11" s="121"/>
      <c r="Z11" s="122"/>
      <c r="AA11" s="123"/>
      <c r="AB11" s="120"/>
      <c r="AC11" s="122"/>
      <c r="AD11" s="122"/>
      <c r="AE11" s="120"/>
      <c r="AF11" s="122"/>
      <c r="AG11" s="122"/>
      <c r="AH11" s="122"/>
      <c r="AI11" s="122"/>
      <c r="AJ11" s="122"/>
      <c r="AK11" s="122"/>
      <c r="AL11" s="131"/>
      <c r="AM11" s="98"/>
      <c r="AN11" s="100"/>
      <c r="AO11" s="105"/>
      <c r="AP11" s="105"/>
      <c r="AQ11" s="121"/>
      <c r="AR11" s="122"/>
      <c r="AS11" s="122"/>
      <c r="AT11" s="122"/>
      <c r="AU11" s="120"/>
      <c r="AV11" s="122"/>
      <c r="AW11" s="122"/>
      <c r="AX11" s="122"/>
      <c r="AY11" s="120"/>
      <c r="AZ11" s="122"/>
      <c r="BA11" s="122"/>
      <c r="BB11" s="122"/>
      <c r="BC11" s="120"/>
      <c r="BD11" s="122"/>
      <c r="BE11" s="122"/>
      <c r="BF11" s="122"/>
      <c r="BG11" s="122"/>
      <c r="BH11" s="122"/>
      <c r="BI11" s="122"/>
      <c r="BJ11" s="122"/>
      <c r="BK11" s="122"/>
      <c r="BL11" s="120"/>
      <c r="BM11" s="120"/>
      <c r="BN11" s="122"/>
      <c r="BO11" s="122"/>
      <c r="BP11" s="122"/>
      <c r="BQ11" s="122"/>
      <c r="BR11" s="122"/>
      <c r="BS11" s="120"/>
      <c r="BT11" s="139"/>
      <c r="BU11" s="122"/>
      <c r="BV11" s="122"/>
      <c r="BW11" s="122"/>
      <c r="BX11" s="122"/>
      <c r="BY11" s="122"/>
      <c r="BZ11" s="120"/>
      <c r="CA11" s="122"/>
      <c r="CB11" s="122"/>
      <c r="CC11" s="122"/>
      <c r="CD11" s="122"/>
      <c r="CE11" s="122"/>
      <c r="CF11" s="98"/>
      <c r="CG11" s="43"/>
      <c r="CH11" s="142"/>
      <c r="CI11" s="30"/>
      <c r="CJ11" s="30"/>
      <c r="CK11" s="30"/>
      <c r="CL11" s="30"/>
      <c r="CM11" s="30"/>
      <c r="CN11" s="30"/>
      <c r="CO11" s="30"/>
      <c r="CP11" s="30"/>
      <c r="CQ11" s="30"/>
      <c r="CR11" s="34"/>
      <c r="CS11" s="43"/>
      <c r="CT11" s="30"/>
      <c r="CU11" s="30"/>
      <c r="CV11" s="30"/>
      <c r="CW11" s="30"/>
      <c r="CX11" s="30"/>
      <c r="CY11" s="43"/>
      <c r="CZ11" s="30"/>
      <c r="DA11" s="30"/>
      <c r="DB11" s="30"/>
      <c r="DC11" s="147"/>
      <c r="DD11" s="43"/>
      <c r="DE11" s="43"/>
      <c r="DF11" s="38"/>
      <c r="DG11" s="30"/>
      <c r="DH11" s="30"/>
      <c r="DI11" s="30"/>
      <c r="DJ11" s="30"/>
      <c r="DK11" s="30"/>
      <c r="DL11" s="30"/>
      <c r="DM11" s="30"/>
      <c r="DN11" s="30"/>
      <c r="DO11" s="43"/>
      <c r="DP11" s="151"/>
      <c r="DQ11" s="33"/>
      <c r="DR11" s="71"/>
      <c r="DS11" s="93"/>
      <c r="DT11" s="43"/>
      <c r="DU11" s="122"/>
      <c r="DV11" s="122"/>
      <c r="DW11" s="43"/>
      <c r="DX11" s="120"/>
      <c r="DY11" s="122"/>
      <c r="DZ11" s="122"/>
      <c r="EA11" s="120"/>
      <c r="EB11" s="122"/>
      <c r="EC11" s="122"/>
      <c r="ED11" s="120"/>
      <c r="EE11" s="122"/>
      <c r="EF11" s="122"/>
      <c r="EG11" s="120"/>
      <c r="EH11" s="122"/>
      <c r="EI11" s="122"/>
      <c r="EJ11" s="120"/>
      <c r="EK11" s="122"/>
      <c r="EL11" s="122"/>
      <c r="EM11" s="12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36" customFormat="1" ht="12">
      <c r="A12" s="50" t="s">
        <v>94</v>
      </c>
      <c r="B12" s="56"/>
      <c r="C12" s="40"/>
      <c r="D12" s="61">
        <v>3.7</v>
      </c>
      <c r="E12" s="41"/>
      <c r="F12" s="41">
        <v>3.3</v>
      </c>
      <c r="G12" s="41">
        <v>6</v>
      </c>
      <c r="H12" s="41">
        <v>1</v>
      </c>
      <c r="I12" s="41">
        <v>3.7</v>
      </c>
      <c r="J12" s="41">
        <v>1</v>
      </c>
      <c r="K12" s="41"/>
      <c r="L12" s="41"/>
      <c r="M12" s="41"/>
      <c r="N12" s="41">
        <v>1.3</v>
      </c>
      <c r="O12" s="41">
        <f>SUM(D12:N12)</f>
        <v>20</v>
      </c>
      <c r="P12" s="40"/>
      <c r="Q12" s="41">
        <v>2</v>
      </c>
      <c r="R12" s="41">
        <v>1.5</v>
      </c>
      <c r="S12" s="41">
        <v>9</v>
      </c>
      <c r="T12" s="41"/>
      <c r="U12" s="41"/>
      <c r="V12" s="41"/>
      <c r="W12" s="56"/>
      <c r="X12" s="42"/>
      <c r="Y12" s="117">
        <v>52374</v>
      </c>
      <c r="Z12" s="118"/>
      <c r="AA12" s="119"/>
      <c r="AB12" s="120"/>
      <c r="AC12" s="118">
        <v>280</v>
      </c>
      <c r="AD12" s="118">
        <v>528</v>
      </c>
      <c r="AE12" s="120"/>
      <c r="AF12" s="118">
        <v>168</v>
      </c>
      <c r="AG12" s="118">
        <v>52</v>
      </c>
      <c r="AH12" s="118"/>
      <c r="AI12" s="118"/>
      <c r="AJ12" s="118"/>
      <c r="AK12" s="118"/>
      <c r="AL12" s="130">
        <v>65</v>
      </c>
      <c r="AM12" s="57"/>
      <c r="AN12" s="44"/>
      <c r="AO12" s="96"/>
      <c r="AP12" s="96"/>
      <c r="AQ12" s="117">
        <v>6170</v>
      </c>
      <c r="AR12" s="118">
        <v>60</v>
      </c>
      <c r="AS12" s="118"/>
      <c r="AT12" s="118">
        <v>39500</v>
      </c>
      <c r="AU12" s="120"/>
      <c r="AV12" s="118">
        <v>750</v>
      </c>
      <c r="AW12" s="118"/>
      <c r="AX12" s="118">
        <v>9000</v>
      </c>
      <c r="AY12" s="120"/>
      <c r="AZ12" s="118">
        <v>10</v>
      </c>
      <c r="BA12" s="118">
        <v>10</v>
      </c>
      <c r="BB12" s="118">
        <f t="shared" si="0"/>
        <v>48510</v>
      </c>
      <c r="BC12" s="120"/>
      <c r="BD12" s="118">
        <v>126</v>
      </c>
      <c r="BE12" s="118"/>
      <c r="BF12" s="118"/>
      <c r="BG12" s="118">
        <v>3000</v>
      </c>
      <c r="BH12" s="118"/>
      <c r="BI12" s="118"/>
      <c r="BJ12" s="118"/>
      <c r="BK12" s="118"/>
      <c r="BL12" s="120"/>
      <c r="BM12" s="120"/>
      <c r="BN12" s="118">
        <v>135</v>
      </c>
      <c r="BO12" s="118"/>
      <c r="BP12" s="118">
        <v>25</v>
      </c>
      <c r="BQ12" s="118"/>
      <c r="BR12" s="118">
        <f t="shared" si="1"/>
        <v>1125</v>
      </c>
      <c r="BS12" s="120"/>
      <c r="BT12" s="139"/>
      <c r="BU12" s="118">
        <v>39500</v>
      </c>
      <c r="BV12" s="118"/>
      <c r="BW12" s="118"/>
      <c r="BX12" s="118"/>
      <c r="BY12" s="118"/>
      <c r="BZ12" s="120"/>
      <c r="CA12" s="118">
        <v>1125</v>
      </c>
      <c r="CB12" s="118"/>
      <c r="CC12" s="118"/>
      <c r="CD12" s="118"/>
      <c r="CE12" s="118"/>
      <c r="CF12" s="57"/>
      <c r="CG12" s="43"/>
      <c r="CH12" s="142"/>
      <c r="CI12" s="45"/>
      <c r="CJ12" s="45"/>
      <c r="CK12" s="45"/>
      <c r="CL12" s="45"/>
      <c r="CM12" s="45"/>
      <c r="CN12" s="45"/>
      <c r="CO12" s="45">
        <f t="shared" si="2"/>
        <v>61120</v>
      </c>
      <c r="CP12" s="45">
        <v>41570</v>
      </c>
      <c r="CQ12" s="45">
        <v>19550</v>
      </c>
      <c r="CR12" s="46"/>
      <c r="CS12" s="43"/>
      <c r="CT12" s="45"/>
      <c r="CU12" s="45"/>
      <c r="CV12" s="45"/>
      <c r="CW12" s="45">
        <v>360</v>
      </c>
      <c r="CX12" s="45"/>
      <c r="CY12" s="43"/>
      <c r="CZ12" s="45"/>
      <c r="DA12" s="45"/>
      <c r="DB12" s="45"/>
      <c r="DC12" s="146">
        <v>4450</v>
      </c>
      <c r="DD12" s="43"/>
      <c r="DE12" s="43"/>
      <c r="DF12" s="45"/>
      <c r="DG12" s="45"/>
      <c r="DH12" s="45"/>
      <c r="DI12" s="45">
        <v>3670</v>
      </c>
      <c r="DJ12" s="45"/>
      <c r="DK12" s="45">
        <f t="shared" si="4"/>
        <v>3670</v>
      </c>
      <c r="DL12" s="45">
        <v>69600</v>
      </c>
      <c r="DM12" s="45">
        <v>67490</v>
      </c>
      <c r="DN12" s="45">
        <f>SUM(DL12:DM12)</f>
        <v>137090</v>
      </c>
      <c r="DO12" s="43"/>
      <c r="DP12" s="150" t="s">
        <v>110</v>
      </c>
      <c r="DQ12" s="41"/>
      <c r="DR12" s="70"/>
      <c r="DS12" s="153"/>
      <c r="DT12" s="43"/>
      <c r="DU12" s="118">
        <v>189</v>
      </c>
      <c r="DV12" s="118">
        <v>161</v>
      </c>
      <c r="DW12" s="43"/>
      <c r="DX12" s="120"/>
      <c r="DY12" s="118"/>
      <c r="DZ12" s="118"/>
      <c r="EA12" s="120"/>
      <c r="EB12" s="118"/>
      <c r="EC12" s="118"/>
      <c r="ED12" s="120"/>
      <c r="EE12" s="118">
        <v>95</v>
      </c>
      <c r="EF12" s="118"/>
      <c r="EG12" s="120"/>
      <c r="EH12" s="118">
        <v>1002</v>
      </c>
      <c r="EI12" s="118">
        <v>1432</v>
      </c>
      <c r="EJ12" s="120"/>
      <c r="EK12" s="118"/>
      <c r="EL12" s="118">
        <f t="shared" si="3"/>
        <v>2718</v>
      </c>
      <c r="EM12" s="118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13" customFormat="1" ht="12">
      <c r="A13" s="53" t="s">
        <v>106</v>
      </c>
      <c r="B13" s="56"/>
      <c r="C13" s="40"/>
      <c r="D13" s="60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33">
        <f>SUM(D13:N13)</f>
        <v>1</v>
      </c>
      <c r="P13" s="40"/>
      <c r="Q13" s="1"/>
      <c r="R13" s="1"/>
      <c r="S13" s="1"/>
      <c r="T13" s="1"/>
      <c r="U13" s="1"/>
      <c r="V13" s="1"/>
      <c r="W13" s="56"/>
      <c r="X13" s="42"/>
      <c r="Y13" s="114">
        <v>1450</v>
      </c>
      <c r="Z13" s="115"/>
      <c r="AA13" s="128"/>
      <c r="AB13" s="120"/>
      <c r="AC13" s="115">
        <v>38</v>
      </c>
      <c r="AD13" s="115">
        <v>81</v>
      </c>
      <c r="AE13" s="120"/>
      <c r="AF13" s="115">
        <v>16</v>
      </c>
      <c r="AG13" s="115"/>
      <c r="AH13" s="115"/>
      <c r="AI13" s="115"/>
      <c r="AJ13" s="115"/>
      <c r="AK13" s="122"/>
      <c r="AL13" s="133">
        <v>51</v>
      </c>
      <c r="AM13" s="57"/>
      <c r="AN13" s="44"/>
      <c r="AO13" s="96"/>
      <c r="AP13" s="96"/>
      <c r="AQ13" s="114">
        <v>485</v>
      </c>
      <c r="AR13" s="115">
        <v>2</v>
      </c>
      <c r="AS13" s="115"/>
      <c r="AT13" s="115">
        <v>4713</v>
      </c>
      <c r="AU13" s="120"/>
      <c r="AV13" s="115">
        <v>16</v>
      </c>
      <c r="AW13" s="115"/>
      <c r="AX13" s="115">
        <v>800</v>
      </c>
      <c r="AY13" s="120"/>
      <c r="AZ13" s="115"/>
      <c r="BA13" s="115"/>
      <c r="BB13" s="115">
        <f t="shared" si="0"/>
        <v>5513</v>
      </c>
      <c r="BC13" s="120"/>
      <c r="BD13" s="115"/>
      <c r="BE13" s="115"/>
      <c r="BF13" s="115"/>
      <c r="BG13" s="115"/>
      <c r="BH13" s="115"/>
      <c r="BI13" s="115"/>
      <c r="BJ13" s="115"/>
      <c r="BK13" s="115"/>
      <c r="BL13" s="120"/>
      <c r="BM13" s="120"/>
      <c r="BN13" s="115">
        <v>4</v>
      </c>
      <c r="BO13" s="115"/>
      <c r="BP13" s="115">
        <v>1</v>
      </c>
      <c r="BQ13" s="115"/>
      <c r="BR13" s="115">
        <f t="shared" si="1"/>
        <v>89</v>
      </c>
      <c r="BS13" s="120"/>
      <c r="BT13" s="139"/>
      <c r="BU13" s="115">
        <v>4713</v>
      </c>
      <c r="BV13" s="115"/>
      <c r="BW13" s="115"/>
      <c r="BX13" s="115"/>
      <c r="BY13" s="115"/>
      <c r="BZ13" s="120"/>
      <c r="CA13" s="115">
        <v>89</v>
      </c>
      <c r="CB13" s="115"/>
      <c r="CC13" s="115"/>
      <c r="CD13" s="115"/>
      <c r="CE13" s="115"/>
      <c r="CF13" s="57"/>
      <c r="CG13" s="43"/>
      <c r="CH13" s="142"/>
      <c r="CI13" s="28"/>
      <c r="CJ13" s="28"/>
      <c r="CK13" s="28"/>
      <c r="CL13" s="28"/>
      <c r="CM13" s="28"/>
      <c r="CN13" s="28"/>
      <c r="CO13" s="28">
        <f t="shared" si="2"/>
        <v>4920</v>
      </c>
      <c r="CP13" s="28">
        <v>3540</v>
      </c>
      <c r="CQ13" s="28">
        <v>1380</v>
      </c>
      <c r="CR13" s="29"/>
      <c r="CS13" s="43"/>
      <c r="CT13" s="30"/>
      <c r="CU13" s="28"/>
      <c r="CV13" s="28"/>
      <c r="CW13" s="28"/>
      <c r="CX13" s="28"/>
      <c r="CY13" s="43"/>
      <c r="CZ13" s="28"/>
      <c r="DA13" s="28"/>
      <c r="DB13" s="28"/>
      <c r="DC13" s="147"/>
      <c r="DD13" s="43"/>
      <c r="DE13" s="43"/>
      <c r="DF13" s="30"/>
      <c r="DG13" s="28"/>
      <c r="DH13" s="28"/>
      <c r="DI13" s="30">
        <v>85</v>
      </c>
      <c r="DJ13" s="30"/>
      <c r="DK13" s="30">
        <f t="shared" si="4"/>
        <v>85</v>
      </c>
      <c r="DL13" s="30">
        <v>5005</v>
      </c>
      <c r="DM13" s="30">
        <v>3212</v>
      </c>
      <c r="DN13" s="30">
        <f aca="true" t="shared" si="5" ref="DN13:DN23">SUM(DL13:DM13)</f>
        <v>8217</v>
      </c>
      <c r="DO13" s="43"/>
      <c r="DP13" s="151" t="s">
        <v>111</v>
      </c>
      <c r="DQ13" s="33">
        <v>7.2</v>
      </c>
      <c r="DR13" s="71"/>
      <c r="DS13" s="91"/>
      <c r="DT13" s="43"/>
      <c r="DU13" s="122">
        <v>16</v>
      </c>
      <c r="DV13" s="122">
        <v>21</v>
      </c>
      <c r="DW13" s="43"/>
      <c r="DX13" s="120"/>
      <c r="DY13" s="122"/>
      <c r="DZ13" s="122"/>
      <c r="EA13" s="120"/>
      <c r="EB13" s="122"/>
      <c r="EC13" s="122"/>
      <c r="ED13" s="120"/>
      <c r="EE13" s="122"/>
      <c r="EF13" s="122"/>
      <c r="EG13" s="120"/>
      <c r="EH13" s="122">
        <v>5</v>
      </c>
      <c r="EI13" s="122">
        <v>168</v>
      </c>
      <c r="EJ13" s="120"/>
      <c r="EK13" s="122"/>
      <c r="EL13" s="122">
        <f t="shared" si="3"/>
        <v>189</v>
      </c>
      <c r="EM13" s="12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s="37" customFormat="1" ht="12.75">
      <c r="A14" s="51" t="s">
        <v>23</v>
      </c>
      <c r="B14" s="56"/>
      <c r="C14" s="40"/>
      <c r="D14" s="6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0"/>
      <c r="Q14" s="33"/>
      <c r="R14" s="33"/>
      <c r="S14" s="33"/>
      <c r="T14" s="33"/>
      <c r="U14" s="33"/>
      <c r="V14" s="33"/>
      <c r="W14" s="56"/>
      <c r="X14" s="42"/>
      <c r="Y14" s="121"/>
      <c r="Z14" s="122"/>
      <c r="AA14" s="123"/>
      <c r="AB14" s="120"/>
      <c r="AC14" s="122"/>
      <c r="AD14" s="122"/>
      <c r="AE14" s="120"/>
      <c r="AF14" s="122"/>
      <c r="AG14" s="122"/>
      <c r="AH14" s="122"/>
      <c r="AI14" s="122"/>
      <c r="AJ14" s="122"/>
      <c r="AK14" s="122"/>
      <c r="AL14" s="131"/>
      <c r="AM14" s="97"/>
      <c r="AN14" s="42"/>
      <c r="AO14" s="103"/>
      <c r="AP14" s="103"/>
      <c r="AQ14" s="121"/>
      <c r="AR14" s="122"/>
      <c r="AS14" s="122"/>
      <c r="AT14" s="122"/>
      <c r="AU14" s="120"/>
      <c r="AV14" s="122"/>
      <c r="AW14" s="122"/>
      <c r="AX14" s="122"/>
      <c r="AY14" s="120"/>
      <c r="AZ14" s="122"/>
      <c r="BA14" s="122"/>
      <c r="BB14" s="122"/>
      <c r="BC14" s="120"/>
      <c r="BD14" s="122"/>
      <c r="BE14" s="122"/>
      <c r="BF14" s="122"/>
      <c r="BG14" s="122"/>
      <c r="BH14" s="122"/>
      <c r="BI14" s="122"/>
      <c r="BJ14" s="122"/>
      <c r="BK14" s="122"/>
      <c r="BL14" s="120"/>
      <c r="BM14" s="120"/>
      <c r="BN14" s="122"/>
      <c r="BO14" s="122"/>
      <c r="BP14" s="122"/>
      <c r="BQ14" s="122"/>
      <c r="BR14" s="122"/>
      <c r="BS14" s="120"/>
      <c r="BT14" s="139"/>
      <c r="BU14" s="122"/>
      <c r="BV14" s="122"/>
      <c r="BW14" s="122"/>
      <c r="BX14" s="122"/>
      <c r="BY14" s="122"/>
      <c r="BZ14" s="120"/>
      <c r="CA14" s="122"/>
      <c r="CB14" s="122"/>
      <c r="CC14" s="122"/>
      <c r="CD14" s="122"/>
      <c r="CE14" s="122"/>
      <c r="CF14" s="97"/>
      <c r="CG14" s="43"/>
      <c r="CH14" s="142"/>
      <c r="CI14" s="30"/>
      <c r="CJ14" s="30"/>
      <c r="CK14" s="30"/>
      <c r="CL14" s="30"/>
      <c r="CM14" s="30"/>
      <c r="CN14" s="30"/>
      <c r="CO14" s="30"/>
      <c r="CP14" s="30"/>
      <c r="CQ14" s="30"/>
      <c r="CR14" s="34"/>
      <c r="CS14" s="43"/>
      <c r="CT14" s="30"/>
      <c r="CU14" s="30"/>
      <c r="CV14" s="30"/>
      <c r="CW14" s="30"/>
      <c r="CX14" s="30"/>
      <c r="CY14" s="43"/>
      <c r="CZ14" s="30"/>
      <c r="DA14" s="30"/>
      <c r="DB14" s="30"/>
      <c r="DC14" s="147"/>
      <c r="DD14" s="43"/>
      <c r="DE14" s="43"/>
      <c r="DF14" s="30"/>
      <c r="DG14" s="30"/>
      <c r="DH14" s="30"/>
      <c r="DI14" s="30"/>
      <c r="DJ14" s="30"/>
      <c r="DK14" s="30"/>
      <c r="DL14" s="30"/>
      <c r="DM14" s="30"/>
      <c r="DN14" s="30"/>
      <c r="DO14" s="43"/>
      <c r="DP14" s="151"/>
      <c r="DQ14" s="33"/>
      <c r="DR14" s="71"/>
      <c r="DS14" s="92"/>
      <c r="DT14" s="43"/>
      <c r="DU14" s="122"/>
      <c r="DV14" s="122"/>
      <c r="DW14" s="43"/>
      <c r="DX14" s="120"/>
      <c r="DY14" s="122"/>
      <c r="DZ14" s="122"/>
      <c r="EA14" s="120"/>
      <c r="EB14" s="122"/>
      <c r="EC14" s="122"/>
      <c r="ED14" s="120"/>
      <c r="EE14" s="122"/>
      <c r="EF14" s="122"/>
      <c r="EG14" s="120"/>
      <c r="EH14" s="122"/>
      <c r="EI14" s="122"/>
      <c r="EJ14" s="120"/>
      <c r="EK14" s="122"/>
      <c r="EL14" s="122"/>
      <c r="EM14" s="12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36" customFormat="1" ht="12">
      <c r="A15" s="50" t="s">
        <v>95</v>
      </c>
      <c r="B15" s="56"/>
      <c r="C15" s="40"/>
      <c r="D15" s="61">
        <v>1</v>
      </c>
      <c r="E15" s="41">
        <v>0.5</v>
      </c>
      <c r="F15" s="41">
        <v>2</v>
      </c>
      <c r="G15" s="41"/>
      <c r="H15" s="41">
        <v>3</v>
      </c>
      <c r="I15" s="41">
        <v>1.5</v>
      </c>
      <c r="J15" s="41"/>
      <c r="K15" s="41"/>
      <c r="L15" s="41"/>
      <c r="M15" s="41"/>
      <c r="N15" s="41"/>
      <c r="O15" s="41">
        <f aca="true" t="shared" si="6" ref="O15:O24">SUM(D15:N15)</f>
        <v>8</v>
      </c>
      <c r="P15" s="40"/>
      <c r="Q15" s="41"/>
      <c r="R15" s="41"/>
      <c r="S15" s="41"/>
      <c r="T15" s="41"/>
      <c r="U15" s="41"/>
      <c r="V15" s="41"/>
      <c r="W15" s="56"/>
      <c r="X15" s="42"/>
      <c r="Y15" s="117">
        <v>25013</v>
      </c>
      <c r="Z15" s="118"/>
      <c r="AA15" s="119"/>
      <c r="AB15" s="120"/>
      <c r="AC15" s="118">
        <v>6</v>
      </c>
      <c r="AD15" s="118">
        <v>323</v>
      </c>
      <c r="AE15" s="120"/>
      <c r="AF15" s="118">
        <v>45</v>
      </c>
      <c r="AG15" s="118">
        <v>72</v>
      </c>
      <c r="AH15" s="118"/>
      <c r="AI15" s="118"/>
      <c r="AJ15" s="118"/>
      <c r="AK15" s="118"/>
      <c r="AL15" s="130">
        <v>50</v>
      </c>
      <c r="AM15" s="57"/>
      <c r="AN15" s="44"/>
      <c r="AO15" s="96"/>
      <c r="AP15" s="96"/>
      <c r="AQ15" s="117">
        <v>4835</v>
      </c>
      <c r="AR15" s="118">
        <v>120</v>
      </c>
      <c r="AS15" s="118"/>
      <c r="AT15" s="118">
        <v>18770</v>
      </c>
      <c r="AU15" s="120"/>
      <c r="AV15" s="118">
        <v>129</v>
      </c>
      <c r="AW15" s="118"/>
      <c r="AX15" s="118">
        <v>2437</v>
      </c>
      <c r="AY15" s="120"/>
      <c r="AZ15" s="118"/>
      <c r="BA15" s="118"/>
      <c r="BB15" s="118">
        <f t="shared" si="0"/>
        <v>21207</v>
      </c>
      <c r="BC15" s="120"/>
      <c r="BD15" s="118"/>
      <c r="BE15" s="118"/>
      <c r="BF15" s="118"/>
      <c r="BG15" s="118">
        <v>701</v>
      </c>
      <c r="BH15" s="118">
        <v>3</v>
      </c>
      <c r="BI15" s="118"/>
      <c r="BJ15" s="118"/>
      <c r="BK15" s="118"/>
      <c r="BL15" s="120"/>
      <c r="BM15" s="120"/>
      <c r="BN15" s="118">
        <v>56</v>
      </c>
      <c r="BO15" s="118"/>
      <c r="BP15" s="118">
        <v>17</v>
      </c>
      <c r="BQ15" s="118"/>
      <c r="BR15" s="118">
        <f t="shared" si="1"/>
        <v>557</v>
      </c>
      <c r="BS15" s="120"/>
      <c r="BT15" s="139"/>
      <c r="BU15" s="118">
        <v>18770</v>
      </c>
      <c r="BV15" s="118"/>
      <c r="BW15" s="118"/>
      <c r="BX15" s="118"/>
      <c r="BY15" s="118"/>
      <c r="BZ15" s="120"/>
      <c r="CA15" s="118">
        <v>557</v>
      </c>
      <c r="CB15" s="118"/>
      <c r="CC15" s="118"/>
      <c r="CD15" s="118"/>
      <c r="CE15" s="118"/>
      <c r="CF15" s="57"/>
      <c r="CG15" s="43"/>
      <c r="CH15" s="142"/>
      <c r="CI15" s="45"/>
      <c r="CJ15" s="45"/>
      <c r="CK15" s="45"/>
      <c r="CL15" s="45"/>
      <c r="CM15" s="45"/>
      <c r="CN15" s="45"/>
      <c r="CO15" s="45">
        <f t="shared" si="2"/>
        <v>22900</v>
      </c>
      <c r="CP15" s="45">
        <v>19700</v>
      </c>
      <c r="CQ15" s="45">
        <v>3200</v>
      </c>
      <c r="CR15" s="46"/>
      <c r="CS15" s="43"/>
      <c r="CT15" s="45"/>
      <c r="CU15" s="45"/>
      <c r="CV15" s="45"/>
      <c r="CW15" s="45"/>
      <c r="CX15" s="45"/>
      <c r="CY15" s="43"/>
      <c r="CZ15" s="45"/>
      <c r="DA15" s="45"/>
      <c r="DB15" s="45"/>
      <c r="DC15" s="146">
        <v>500</v>
      </c>
      <c r="DD15" s="43"/>
      <c r="DE15" s="43"/>
      <c r="DF15" s="45">
        <v>2800</v>
      </c>
      <c r="DG15" s="45">
        <v>1250</v>
      </c>
      <c r="DH15" s="45"/>
      <c r="DI15" s="45"/>
      <c r="DJ15" s="45"/>
      <c r="DK15" s="45">
        <f t="shared" si="4"/>
        <v>4050</v>
      </c>
      <c r="DL15" s="45">
        <f>CX15+CW15+DC15+DK15</f>
        <v>4550</v>
      </c>
      <c r="DM15" s="45">
        <v>27907</v>
      </c>
      <c r="DN15" s="45">
        <f t="shared" si="5"/>
        <v>32457</v>
      </c>
      <c r="DO15" s="43"/>
      <c r="DP15" s="150" t="s">
        <v>112</v>
      </c>
      <c r="DQ15" s="41">
        <v>3.5</v>
      </c>
      <c r="DR15" s="70"/>
      <c r="DS15" s="153"/>
      <c r="DT15" s="43"/>
      <c r="DU15" s="118">
        <v>64</v>
      </c>
      <c r="DV15" s="118">
        <v>11</v>
      </c>
      <c r="DW15" s="43"/>
      <c r="DX15" s="120"/>
      <c r="DY15" s="118"/>
      <c r="DZ15" s="118"/>
      <c r="EA15" s="120"/>
      <c r="EB15" s="118"/>
      <c r="EC15" s="118"/>
      <c r="ED15" s="120"/>
      <c r="EE15" s="118"/>
      <c r="EF15" s="118"/>
      <c r="EG15" s="120"/>
      <c r="EH15" s="118">
        <v>393</v>
      </c>
      <c r="EI15" s="118">
        <v>86</v>
      </c>
      <c r="EJ15" s="120"/>
      <c r="EK15" s="118"/>
      <c r="EL15" s="118">
        <f t="shared" si="3"/>
        <v>543</v>
      </c>
      <c r="EM15" s="118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4" customFormat="1" ht="12">
      <c r="A16" s="53" t="s">
        <v>96</v>
      </c>
      <c r="B16" s="56"/>
      <c r="C16" s="40"/>
      <c r="D16" s="60">
        <v>1</v>
      </c>
      <c r="E16" s="1">
        <v>2</v>
      </c>
      <c r="F16" s="1">
        <v>2</v>
      </c>
      <c r="G16" s="1">
        <v>2</v>
      </c>
      <c r="H16" s="1">
        <v>1</v>
      </c>
      <c r="I16" s="1">
        <v>2</v>
      </c>
      <c r="J16" s="1">
        <v>1</v>
      </c>
      <c r="K16" s="1"/>
      <c r="L16" s="1"/>
      <c r="M16" s="1"/>
      <c r="N16" s="1"/>
      <c r="O16" s="1">
        <f t="shared" si="6"/>
        <v>11</v>
      </c>
      <c r="P16" s="40"/>
      <c r="Q16" s="1">
        <v>1</v>
      </c>
      <c r="R16" s="1">
        <v>4.5</v>
      </c>
      <c r="S16" s="1">
        <v>5.5</v>
      </c>
      <c r="T16" s="1"/>
      <c r="U16" s="1"/>
      <c r="V16" s="1"/>
      <c r="W16" s="56"/>
      <c r="X16" s="42"/>
      <c r="Y16" s="114">
        <v>19500</v>
      </c>
      <c r="Z16" s="115"/>
      <c r="AA16" s="128">
        <v>3400</v>
      </c>
      <c r="AB16" s="120"/>
      <c r="AC16" s="115">
        <v>15</v>
      </c>
      <c r="AD16" s="115">
        <v>119</v>
      </c>
      <c r="AE16" s="120"/>
      <c r="AF16" s="115">
        <v>64</v>
      </c>
      <c r="AG16" s="115">
        <v>52</v>
      </c>
      <c r="AH16" s="115"/>
      <c r="AI16" s="115"/>
      <c r="AJ16" s="115"/>
      <c r="AK16" s="122"/>
      <c r="AL16" s="133">
        <v>57.5</v>
      </c>
      <c r="AM16" s="57"/>
      <c r="AN16" s="44"/>
      <c r="AO16" s="96"/>
      <c r="AP16" s="96"/>
      <c r="AQ16" s="114">
        <v>2051</v>
      </c>
      <c r="AR16" s="115">
        <v>578</v>
      </c>
      <c r="AS16" s="115"/>
      <c r="AT16" s="115">
        <v>23262</v>
      </c>
      <c r="AU16" s="120"/>
      <c r="AV16" s="115">
        <v>125</v>
      </c>
      <c r="AW16" s="115"/>
      <c r="AX16" s="115">
        <v>2000</v>
      </c>
      <c r="AY16" s="120"/>
      <c r="AZ16" s="115"/>
      <c r="BA16" s="115">
        <v>2</v>
      </c>
      <c r="BB16" s="115">
        <f t="shared" si="0"/>
        <v>25264</v>
      </c>
      <c r="BC16" s="120"/>
      <c r="BD16" s="115"/>
      <c r="BE16" s="115">
        <v>2</v>
      </c>
      <c r="BF16" s="115"/>
      <c r="BG16" s="115">
        <v>355</v>
      </c>
      <c r="BH16" s="115"/>
      <c r="BI16" s="115">
        <v>521</v>
      </c>
      <c r="BJ16" s="115"/>
      <c r="BK16" s="115"/>
      <c r="BL16" s="120"/>
      <c r="BM16" s="120"/>
      <c r="BN16" s="115">
        <v>21</v>
      </c>
      <c r="BO16" s="115"/>
      <c r="BP16" s="115">
        <v>15</v>
      </c>
      <c r="BQ16" s="115"/>
      <c r="BR16" s="115">
        <f t="shared" si="1"/>
        <v>494</v>
      </c>
      <c r="BS16" s="120"/>
      <c r="BT16" s="139"/>
      <c r="BU16" s="115">
        <v>23262</v>
      </c>
      <c r="BV16" s="115"/>
      <c r="BW16" s="115"/>
      <c r="BX16" s="115"/>
      <c r="BY16" s="115"/>
      <c r="BZ16" s="120"/>
      <c r="CA16" s="115">
        <v>494</v>
      </c>
      <c r="CB16" s="115"/>
      <c r="CC16" s="115"/>
      <c r="CD16" s="115"/>
      <c r="CE16" s="115"/>
      <c r="CF16" s="57"/>
      <c r="CG16" s="43"/>
      <c r="CH16" s="142"/>
      <c r="CI16" s="28"/>
      <c r="CJ16" s="28"/>
      <c r="CK16" s="28"/>
      <c r="CL16" s="28"/>
      <c r="CM16" s="28"/>
      <c r="CN16" s="28"/>
      <c r="CO16" s="28">
        <f t="shared" si="2"/>
        <v>10613</v>
      </c>
      <c r="CP16" s="28">
        <v>7113</v>
      </c>
      <c r="CQ16" s="28">
        <v>3500</v>
      </c>
      <c r="CR16" s="29"/>
      <c r="CS16" s="43"/>
      <c r="CT16" s="30"/>
      <c r="CU16" s="28"/>
      <c r="CV16" s="28"/>
      <c r="CW16" s="28"/>
      <c r="CX16" s="28"/>
      <c r="CY16" s="43"/>
      <c r="CZ16" s="28"/>
      <c r="DA16" s="28"/>
      <c r="DB16" s="28"/>
      <c r="DC16" s="147">
        <v>350</v>
      </c>
      <c r="DD16" s="43"/>
      <c r="DE16" s="43"/>
      <c r="DF16" s="28">
        <v>500</v>
      </c>
      <c r="DG16" s="28">
        <v>1837</v>
      </c>
      <c r="DH16" s="30"/>
      <c r="DI16" s="30">
        <v>500</v>
      </c>
      <c r="DJ16" s="30"/>
      <c r="DK16" s="30">
        <f t="shared" si="4"/>
        <v>2837</v>
      </c>
      <c r="DL16" s="30">
        <v>13800</v>
      </c>
      <c r="DM16" s="30">
        <v>31371</v>
      </c>
      <c r="DN16" s="30">
        <f t="shared" si="5"/>
        <v>45171</v>
      </c>
      <c r="DO16" s="43"/>
      <c r="DP16" s="151" t="s">
        <v>113</v>
      </c>
      <c r="DQ16" s="33">
        <v>4.7</v>
      </c>
      <c r="DR16" s="71"/>
      <c r="DS16" s="153"/>
      <c r="DT16" s="43"/>
      <c r="DU16" s="122">
        <v>79</v>
      </c>
      <c r="DV16" s="122">
        <v>3</v>
      </c>
      <c r="DW16" s="43"/>
      <c r="DX16" s="120"/>
      <c r="DY16" s="122"/>
      <c r="DZ16" s="122"/>
      <c r="EA16" s="120"/>
      <c r="EB16" s="122"/>
      <c r="EC16" s="122"/>
      <c r="ED16" s="120"/>
      <c r="EE16" s="122">
        <v>18</v>
      </c>
      <c r="EF16" s="122"/>
      <c r="EG16" s="120"/>
      <c r="EH16" s="122">
        <v>435</v>
      </c>
      <c r="EI16" s="122">
        <v>209</v>
      </c>
      <c r="EJ16" s="120"/>
      <c r="EK16" s="122"/>
      <c r="EL16" s="122">
        <f t="shared" si="3"/>
        <v>741</v>
      </c>
      <c r="EM16" s="12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36" customFormat="1" ht="12">
      <c r="A17" s="50" t="s">
        <v>97</v>
      </c>
      <c r="B17" s="56"/>
      <c r="C17" s="40"/>
      <c r="D17" s="61">
        <v>1</v>
      </c>
      <c r="E17" s="41"/>
      <c r="F17" s="41">
        <v>3</v>
      </c>
      <c r="G17" s="41">
        <v>3</v>
      </c>
      <c r="H17" s="41">
        <v>2</v>
      </c>
      <c r="I17" s="41"/>
      <c r="J17" s="41">
        <v>1</v>
      </c>
      <c r="K17" s="41">
        <v>47</v>
      </c>
      <c r="L17" s="41">
        <v>0</v>
      </c>
      <c r="M17" s="41">
        <v>0</v>
      </c>
      <c r="N17" s="41"/>
      <c r="O17" s="41">
        <f t="shared" si="6"/>
        <v>57</v>
      </c>
      <c r="P17" s="40"/>
      <c r="Q17" s="41">
        <v>1</v>
      </c>
      <c r="R17" s="41">
        <v>4.7</v>
      </c>
      <c r="S17" s="41">
        <v>4.8</v>
      </c>
      <c r="T17" s="41"/>
      <c r="U17" s="41"/>
      <c r="V17" s="41"/>
      <c r="W17" s="56"/>
      <c r="X17" s="42"/>
      <c r="Y17" s="117">
        <v>30000</v>
      </c>
      <c r="Z17" s="118"/>
      <c r="AA17" s="119">
        <v>18310</v>
      </c>
      <c r="AB17" s="120"/>
      <c r="AC17" s="118">
        <v>4</v>
      </c>
      <c r="AD17" s="118">
        <v>117</v>
      </c>
      <c r="AE17" s="120"/>
      <c r="AF17" s="118">
        <v>74</v>
      </c>
      <c r="AG17" s="118"/>
      <c r="AH17" s="118"/>
      <c r="AI17" s="118"/>
      <c r="AJ17" s="118"/>
      <c r="AK17" s="118"/>
      <c r="AL17" s="130">
        <v>51.25</v>
      </c>
      <c r="AM17" s="57"/>
      <c r="AN17" s="44"/>
      <c r="AO17" s="96"/>
      <c r="AP17" s="96"/>
      <c r="AQ17" s="117">
        <v>6100</v>
      </c>
      <c r="AR17" s="118">
        <v>250</v>
      </c>
      <c r="AS17" s="118"/>
      <c r="AT17" s="118">
        <v>20070</v>
      </c>
      <c r="AU17" s="120"/>
      <c r="AV17" s="118">
        <v>170</v>
      </c>
      <c r="AW17" s="118"/>
      <c r="AX17" s="118">
        <v>5150</v>
      </c>
      <c r="AY17" s="120"/>
      <c r="AZ17" s="118">
        <v>3</v>
      </c>
      <c r="BA17" s="118">
        <v>3</v>
      </c>
      <c r="BB17" s="118">
        <f t="shared" si="0"/>
        <v>25223</v>
      </c>
      <c r="BC17" s="120"/>
      <c r="BD17" s="118">
        <v>2</v>
      </c>
      <c r="BE17" s="118">
        <v>1</v>
      </c>
      <c r="BF17" s="118"/>
      <c r="BG17" s="118">
        <v>196</v>
      </c>
      <c r="BH17" s="118"/>
      <c r="BI17" s="118">
        <v>113</v>
      </c>
      <c r="BJ17" s="118"/>
      <c r="BK17" s="118"/>
      <c r="BL17" s="120"/>
      <c r="BM17" s="120"/>
      <c r="BN17" s="118">
        <v>188</v>
      </c>
      <c r="BO17" s="118"/>
      <c r="BP17" s="118">
        <v>30</v>
      </c>
      <c r="BQ17" s="118"/>
      <c r="BR17" s="118">
        <f t="shared" si="1"/>
        <v>589</v>
      </c>
      <c r="BS17" s="120"/>
      <c r="BT17" s="139"/>
      <c r="BU17" s="118">
        <v>20070</v>
      </c>
      <c r="BV17" s="118"/>
      <c r="BW17" s="118"/>
      <c r="BX17" s="118"/>
      <c r="BY17" s="118"/>
      <c r="BZ17" s="120"/>
      <c r="CA17" s="118">
        <v>589</v>
      </c>
      <c r="CB17" s="118"/>
      <c r="CC17" s="118"/>
      <c r="CD17" s="118"/>
      <c r="CE17" s="118"/>
      <c r="CF17" s="57"/>
      <c r="CG17" s="43"/>
      <c r="CH17" s="142"/>
      <c r="CI17" s="45"/>
      <c r="CJ17" s="45"/>
      <c r="CK17" s="45"/>
      <c r="CL17" s="45"/>
      <c r="CM17" s="45"/>
      <c r="CN17" s="45"/>
      <c r="CO17" s="45">
        <f t="shared" si="2"/>
        <v>48590</v>
      </c>
      <c r="CP17" s="45">
        <v>38652</v>
      </c>
      <c r="CQ17" s="45">
        <v>9938</v>
      </c>
      <c r="CR17" s="46"/>
      <c r="CS17" s="43"/>
      <c r="CT17" s="45"/>
      <c r="CU17" s="45"/>
      <c r="CV17" s="45"/>
      <c r="CW17" s="45">
        <v>193</v>
      </c>
      <c r="CX17" s="45"/>
      <c r="CY17" s="43"/>
      <c r="CZ17" s="45"/>
      <c r="DA17" s="45"/>
      <c r="DB17" s="45"/>
      <c r="DC17" s="146">
        <v>264</v>
      </c>
      <c r="DD17" s="43"/>
      <c r="DE17" s="43"/>
      <c r="DF17" s="45">
        <v>2680</v>
      </c>
      <c r="DG17" s="45"/>
      <c r="DH17" s="45"/>
      <c r="DI17" s="45">
        <v>2040</v>
      </c>
      <c r="DJ17" s="45"/>
      <c r="DK17" s="45">
        <f t="shared" si="4"/>
        <v>4720</v>
      </c>
      <c r="DL17" s="45">
        <v>53767</v>
      </c>
      <c r="DM17" s="45">
        <v>38509</v>
      </c>
      <c r="DN17" s="45">
        <f t="shared" si="5"/>
        <v>92276</v>
      </c>
      <c r="DO17" s="43"/>
      <c r="DP17" s="150" t="s">
        <v>114</v>
      </c>
      <c r="DQ17" s="41">
        <v>8</v>
      </c>
      <c r="DR17" s="70"/>
      <c r="DS17" s="153"/>
      <c r="DT17" s="43"/>
      <c r="DU17" s="118">
        <v>157</v>
      </c>
      <c r="DV17" s="118">
        <v>60</v>
      </c>
      <c r="DW17" s="43"/>
      <c r="DX17" s="120"/>
      <c r="DY17" s="118"/>
      <c r="DZ17" s="118"/>
      <c r="EA17" s="120"/>
      <c r="EB17" s="118"/>
      <c r="EC17" s="118"/>
      <c r="ED17" s="120"/>
      <c r="EE17" s="118">
        <v>109</v>
      </c>
      <c r="EF17" s="118"/>
      <c r="EG17" s="120"/>
      <c r="EH17" s="118">
        <v>1547</v>
      </c>
      <c r="EI17" s="118">
        <v>1361</v>
      </c>
      <c r="EJ17" s="120"/>
      <c r="EK17" s="118"/>
      <c r="EL17" s="118">
        <f t="shared" si="3"/>
        <v>3174</v>
      </c>
      <c r="EM17" s="118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13" customFormat="1" ht="12">
      <c r="A18" s="53" t="s">
        <v>105</v>
      </c>
      <c r="B18" s="56"/>
      <c r="C18" s="40"/>
      <c r="D18" s="62">
        <v>2</v>
      </c>
      <c r="E18" s="33"/>
      <c r="F18" s="33">
        <v>3</v>
      </c>
      <c r="G18" s="33">
        <v>3</v>
      </c>
      <c r="H18" s="33">
        <v>3</v>
      </c>
      <c r="I18" s="33">
        <v>2</v>
      </c>
      <c r="J18" s="33">
        <v>1</v>
      </c>
      <c r="K18" s="33"/>
      <c r="L18" s="33"/>
      <c r="M18" s="33"/>
      <c r="N18" s="33">
        <v>1</v>
      </c>
      <c r="O18" s="33">
        <f t="shared" si="6"/>
        <v>15</v>
      </c>
      <c r="P18" s="40"/>
      <c r="Q18" s="33">
        <v>2</v>
      </c>
      <c r="R18" s="33">
        <v>8.5</v>
      </c>
      <c r="S18" s="33">
        <v>4.5</v>
      </c>
      <c r="T18" s="33"/>
      <c r="U18" s="33"/>
      <c r="V18" s="33"/>
      <c r="W18" s="56"/>
      <c r="X18" s="42"/>
      <c r="Y18" s="121">
        <v>32000</v>
      </c>
      <c r="Z18" s="122"/>
      <c r="AA18" s="123"/>
      <c r="AB18" s="120"/>
      <c r="AC18" s="122">
        <v>10</v>
      </c>
      <c r="AD18" s="122">
        <v>565</v>
      </c>
      <c r="AE18" s="120"/>
      <c r="AF18" s="122">
        <v>200</v>
      </c>
      <c r="AG18" s="122"/>
      <c r="AH18" s="122"/>
      <c r="AI18" s="122"/>
      <c r="AJ18" s="122"/>
      <c r="AK18" s="122"/>
      <c r="AL18" s="131">
        <v>53</v>
      </c>
      <c r="AM18" s="57"/>
      <c r="AN18" s="44"/>
      <c r="AO18" s="96"/>
      <c r="AP18" s="96"/>
      <c r="AQ18" s="121">
        <v>6000</v>
      </c>
      <c r="AR18" s="122">
        <v>100</v>
      </c>
      <c r="AS18" s="122"/>
      <c r="AT18" s="122">
        <v>25000</v>
      </c>
      <c r="AU18" s="120"/>
      <c r="AV18" s="122">
        <v>244</v>
      </c>
      <c r="AW18" s="122"/>
      <c r="AX18" s="122">
        <v>1314</v>
      </c>
      <c r="AY18" s="120"/>
      <c r="AZ18" s="122"/>
      <c r="BA18" s="122">
        <v>813</v>
      </c>
      <c r="BB18" s="122">
        <f t="shared" si="0"/>
        <v>27127</v>
      </c>
      <c r="BC18" s="120"/>
      <c r="BD18" s="122"/>
      <c r="BE18" s="122">
        <v>2</v>
      </c>
      <c r="BF18" s="122"/>
      <c r="BG18" s="122"/>
      <c r="BH18" s="122">
        <v>3</v>
      </c>
      <c r="BI18" s="122"/>
      <c r="BJ18" s="122"/>
      <c r="BK18" s="122"/>
      <c r="BL18" s="120"/>
      <c r="BM18" s="120"/>
      <c r="BN18" s="122">
        <v>139</v>
      </c>
      <c r="BO18" s="122"/>
      <c r="BP18" s="122">
        <v>11</v>
      </c>
      <c r="BQ18" s="122"/>
      <c r="BR18" s="122">
        <f t="shared" si="1"/>
        <v>576</v>
      </c>
      <c r="BS18" s="120"/>
      <c r="BT18" s="139"/>
      <c r="BU18" s="122">
        <v>25000</v>
      </c>
      <c r="BV18" s="122"/>
      <c r="BW18" s="122"/>
      <c r="BX18" s="122"/>
      <c r="BY18" s="122"/>
      <c r="BZ18" s="120"/>
      <c r="CA18" s="122">
        <v>576</v>
      </c>
      <c r="CB18" s="122"/>
      <c r="CC18" s="122"/>
      <c r="CD18" s="122"/>
      <c r="CE18" s="122"/>
      <c r="CF18" s="57"/>
      <c r="CG18" s="43"/>
      <c r="CH18" s="142"/>
      <c r="CI18" s="30"/>
      <c r="CJ18" s="30"/>
      <c r="CK18" s="30"/>
      <c r="CL18" s="30"/>
      <c r="CM18" s="30"/>
      <c r="CN18" s="30"/>
      <c r="CO18" s="30">
        <f t="shared" si="2"/>
        <v>36000</v>
      </c>
      <c r="CP18" s="30">
        <v>29000</v>
      </c>
      <c r="CQ18" s="30">
        <v>7000</v>
      </c>
      <c r="CR18" s="34"/>
      <c r="CS18" s="43"/>
      <c r="CT18" s="30"/>
      <c r="CU18" s="30"/>
      <c r="CV18" s="30"/>
      <c r="CW18" s="30"/>
      <c r="CX18" s="30"/>
      <c r="CY18" s="43"/>
      <c r="CZ18" s="30"/>
      <c r="DA18" s="30"/>
      <c r="DB18" s="30"/>
      <c r="DC18" s="147">
        <v>1000</v>
      </c>
      <c r="DD18" s="43"/>
      <c r="DE18" s="43"/>
      <c r="DF18" s="30"/>
      <c r="DG18" s="30"/>
      <c r="DH18" s="30"/>
      <c r="DI18" s="30">
        <v>3000</v>
      </c>
      <c r="DJ18" s="30"/>
      <c r="DK18" s="30">
        <v>3000</v>
      </c>
      <c r="DL18" s="30">
        <v>40000</v>
      </c>
      <c r="DM18" s="30">
        <v>45000</v>
      </c>
      <c r="DN18" s="30">
        <v>85000</v>
      </c>
      <c r="DO18" s="43"/>
      <c r="DP18" s="151" t="s">
        <v>90</v>
      </c>
      <c r="DQ18" s="33">
        <v>5.1</v>
      </c>
      <c r="DR18" s="71"/>
      <c r="DS18" s="153"/>
      <c r="DT18" s="43"/>
      <c r="DU18" s="122">
        <v>96</v>
      </c>
      <c r="DV18" s="122">
        <v>13</v>
      </c>
      <c r="DW18" s="43"/>
      <c r="DX18" s="120"/>
      <c r="DY18" s="122"/>
      <c r="DZ18" s="122"/>
      <c r="EA18" s="120"/>
      <c r="EB18" s="122"/>
      <c r="EC18" s="122"/>
      <c r="ED18" s="120"/>
      <c r="EE18" s="122"/>
      <c r="EF18" s="122"/>
      <c r="EG18" s="120"/>
      <c r="EH18" s="122">
        <v>812</v>
      </c>
      <c r="EI18" s="122">
        <v>1310</v>
      </c>
      <c r="EJ18" s="120"/>
      <c r="EK18" s="122"/>
      <c r="EL18" s="122">
        <f t="shared" si="3"/>
        <v>2218</v>
      </c>
      <c r="EM18" s="12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36" customFormat="1" ht="12">
      <c r="A19" s="50" t="s">
        <v>98</v>
      </c>
      <c r="B19" s="56"/>
      <c r="C19" s="40"/>
      <c r="D19" s="61">
        <v>4.5</v>
      </c>
      <c r="E19" s="41">
        <v>2</v>
      </c>
      <c r="F19" s="41">
        <v>3</v>
      </c>
      <c r="G19" s="41">
        <v>1</v>
      </c>
      <c r="H19" s="41">
        <v>4</v>
      </c>
      <c r="I19" s="41">
        <v>2</v>
      </c>
      <c r="J19" s="41">
        <v>1</v>
      </c>
      <c r="K19" s="41"/>
      <c r="L19" s="41"/>
      <c r="M19" s="41"/>
      <c r="N19" s="41"/>
      <c r="O19" s="41">
        <f t="shared" si="6"/>
        <v>17.5</v>
      </c>
      <c r="P19" s="40"/>
      <c r="Q19" s="41">
        <v>2</v>
      </c>
      <c r="R19" s="41">
        <v>8.5</v>
      </c>
      <c r="S19" s="41">
        <v>7</v>
      </c>
      <c r="T19" s="41"/>
      <c r="U19" s="41"/>
      <c r="V19" s="41"/>
      <c r="W19" s="56"/>
      <c r="X19" s="42"/>
      <c r="Y19" s="117">
        <v>25210</v>
      </c>
      <c r="Z19" s="118"/>
      <c r="AA19" s="119">
        <v>2884</v>
      </c>
      <c r="AB19" s="120"/>
      <c r="AC19" s="118">
        <v>41</v>
      </c>
      <c r="AD19" s="118">
        <v>227</v>
      </c>
      <c r="AE19" s="120"/>
      <c r="AF19" s="118">
        <v>220</v>
      </c>
      <c r="AG19" s="118"/>
      <c r="AH19" s="118"/>
      <c r="AI19" s="118"/>
      <c r="AJ19" s="118"/>
      <c r="AK19" s="118"/>
      <c r="AL19" s="130">
        <v>5.75</v>
      </c>
      <c r="AM19" s="57"/>
      <c r="AN19" s="44"/>
      <c r="AO19" s="96"/>
      <c r="AP19" s="96"/>
      <c r="AQ19" s="117">
        <v>4700</v>
      </c>
      <c r="AR19" s="118">
        <v>25</v>
      </c>
      <c r="AS19" s="118"/>
      <c r="AT19" s="118">
        <v>29500</v>
      </c>
      <c r="AU19" s="120"/>
      <c r="AV19" s="118">
        <v>65</v>
      </c>
      <c r="AW19" s="118"/>
      <c r="AX19" s="118">
        <v>6094</v>
      </c>
      <c r="AY19" s="120"/>
      <c r="AZ19" s="118">
        <v>26</v>
      </c>
      <c r="BA19" s="118">
        <v>26</v>
      </c>
      <c r="BB19" s="118">
        <f>AT19+AX19+BA19</f>
        <v>35620</v>
      </c>
      <c r="BC19" s="120"/>
      <c r="BD19" s="118">
        <v>269</v>
      </c>
      <c r="BE19" s="118"/>
      <c r="BF19" s="118"/>
      <c r="BG19" s="118">
        <v>300</v>
      </c>
      <c r="BH19" s="118">
        <v>2</v>
      </c>
      <c r="BI19" s="118">
        <v>10</v>
      </c>
      <c r="BJ19" s="118"/>
      <c r="BK19" s="118"/>
      <c r="BL19" s="120"/>
      <c r="BM19" s="120"/>
      <c r="BN19" s="118">
        <v>22</v>
      </c>
      <c r="BO19" s="118"/>
      <c r="BP19" s="118">
        <v>107</v>
      </c>
      <c r="BQ19" s="118"/>
      <c r="BR19" s="118">
        <f t="shared" si="1"/>
        <v>1179</v>
      </c>
      <c r="BS19" s="120"/>
      <c r="BT19" s="139"/>
      <c r="BU19" s="118">
        <v>29500</v>
      </c>
      <c r="BV19" s="118"/>
      <c r="BW19" s="118"/>
      <c r="BX19" s="118"/>
      <c r="BY19" s="118"/>
      <c r="BZ19" s="120"/>
      <c r="CA19" s="118">
        <v>1179</v>
      </c>
      <c r="CB19" s="118"/>
      <c r="CC19" s="118"/>
      <c r="CD19" s="118"/>
      <c r="CE19" s="118"/>
      <c r="CF19" s="57"/>
      <c r="CG19" s="43"/>
      <c r="CH19" s="142"/>
      <c r="CI19" s="45"/>
      <c r="CJ19" s="45"/>
      <c r="CK19" s="45"/>
      <c r="CL19" s="45"/>
      <c r="CM19" s="45"/>
      <c r="CN19" s="45"/>
      <c r="CO19" s="45">
        <f t="shared" si="2"/>
        <v>40685</v>
      </c>
      <c r="CP19" s="45">
        <v>28685</v>
      </c>
      <c r="CQ19" s="45">
        <v>12000</v>
      </c>
      <c r="CR19" s="46"/>
      <c r="CS19" s="43"/>
      <c r="CT19" s="45"/>
      <c r="CU19" s="45"/>
      <c r="CV19" s="45"/>
      <c r="CW19" s="45">
        <v>400</v>
      </c>
      <c r="CX19" s="45"/>
      <c r="CY19" s="43"/>
      <c r="CZ19" s="45"/>
      <c r="DA19" s="45"/>
      <c r="DB19" s="45"/>
      <c r="DC19" s="146">
        <v>250</v>
      </c>
      <c r="DD19" s="43"/>
      <c r="DE19" s="43"/>
      <c r="DF19" s="45">
        <v>2150</v>
      </c>
      <c r="DG19" s="45">
        <v>5020</v>
      </c>
      <c r="DH19" s="45"/>
      <c r="DI19" s="45">
        <v>1754</v>
      </c>
      <c r="DJ19" s="45"/>
      <c r="DK19" s="45">
        <f t="shared" si="4"/>
        <v>8924</v>
      </c>
      <c r="DL19" s="45">
        <v>50259</v>
      </c>
      <c r="DM19" s="45">
        <v>62890</v>
      </c>
      <c r="DN19" s="45">
        <f t="shared" si="5"/>
        <v>113149</v>
      </c>
      <c r="DO19" s="43"/>
      <c r="DP19" s="150" t="s">
        <v>115</v>
      </c>
      <c r="DQ19" s="41">
        <v>4.2</v>
      </c>
      <c r="DR19" s="70"/>
      <c r="DS19" s="153"/>
      <c r="DT19" s="43"/>
      <c r="DU19" s="118">
        <v>125</v>
      </c>
      <c r="DV19" s="118">
        <v>20</v>
      </c>
      <c r="DW19" s="43"/>
      <c r="DX19" s="120"/>
      <c r="DY19" s="118"/>
      <c r="DZ19" s="118"/>
      <c r="EA19" s="120"/>
      <c r="EB19" s="118"/>
      <c r="EC19" s="118"/>
      <c r="ED19" s="120"/>
      <c r="EE19" s="118">
        <v>24</v>
      </c>
      <c r="EF19" s="118"/>
      <c r="EG19" s="120"/>
      <c r="EH19" s="118">
        <v>768</v>
      </c>
      <c r="EI19" s="118">
        <v>297</v>
      </c>
      <c r="EJ19" s="120"/>
      <c r="EK19" s="118"/>
      <c r="EL19" s="118">
        <f t="shared" si="3"/>
        <v>1214</v>
      </c>
      <c r="EM19" s="118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13" customFormat="1" ht="12">
      <c r="A20" s="53" t="s">
        <v>99</v>
      </c>
      <c r="B20" s="56"/>
      <c r="C20" s="40"/>
      <c r="D20" s="62">
        <v>9</v>
      </c>
      <c r="E20" s="33">
        <v>1</v>
      </c>
      <c r="F20" s="33">
        <v>5</v>
      </c>
      <c r="G20" s="33">
        <v>6</v>
      </c>
      <c r="H20" s="33">
        <v>4</v>
      </c>
      <c r="I20" s="33">
        <v>2.5</v>
      </c>
      <c r="J20" s="33">
        <v>4</v>
      </c>
      <c r="K20" s="33"/>
      <c r="L20" s="33"/>
      <c r="M20" s="33">
        <v>0.5</v>
      </c>
      <c r="N20" s="33">
        <v>5</v>
      </c>
      <c r="O20" s="33">
        <f t="shared" si="6"/>
        <v>37</v>
      </c>
      <c r="P20" s="40"/>
      <c r="Q20" s="33">
        <v>3</v>
      </c>
      <c r="R20" s="33">
        <v>19</v>
      </c>
      <c r="S20" s="33">
        <v>9.5</v>
      </c>
      <c r="T20" s="33"/>
      <c r="U20" s="33"/>
      <c r="V20" s="33"/>
      <c r="W20" s="56"/>
      <c r="X20" s="42"/>
      <c r="Y20" s="121">
        <v>89500</v>
      </c>
      <c r="Z20" s="122"/>
      <c r="AA20" s="123"/>
      <c r="AB20" s="120"/>
      <c r="AC20" s="122">
        <v>373</v>
      </c>
      <c r="AD20" s="122">
        <v>760</v>
      </c>
      <c r="AE20" s="120"/>
      <c r="AF20" s="122">
        <v>350</v>
      </c>
      <c r="AG20" s="122"/>
      <c r="AH20" s="122"/>
      <c r="AI20" s="122"/>
      <c r="AJ20" s="122"/>
      <c r="AK20" s="122"/>
      <c r="AL20" s="131">
        <v>65</v>
      </c>
      <c r="AM20" s="57"/>
      <c r="AN20" s="44"/>
      <c r="AO20" s="96"/>
      <c r="AP20" s="96"/>
      <c r="AQ20" s="121">
        <v>7200</v>
      </c>
      <c r="AR20" s="122">
        <v>270</v>
      </c>
      <c r="AS20" s="122"/>
      <c r="AT20" s="122">
        <v>52977</v>
      </c>
      <c r="AU20" s="120"/>
      <c r="AV20" s="122">
        <v>443</v>
      </c>
      <c r="AW20" s="122"/>
      <c r="AX20" s="122">
        <v>10443</v>
      </c>
      <c r="AY20" s="120"/>
      <c r="AZ20" s="122">
        <v>1</v>
      </c>
      <c r="BA20" s="122">
        <v>11</v>
      </c>
      <c r="BB20" s="122">
        <f t="shared" si="0"/>
        <v>63431</v>
      </c>
      <c r="BC20" s="120"/>
      <c r="BD20" s="122">
        <v>21</v>
      </c>
      <c r="BE20" s="122">
        <v>4</v>
      </c>
      <c r="BF20" s="122"/>
      <c r="BG20" s="122">
        <v>5747</v>
      </c>
      <c r="BH20" s="122">
        <v>46</v>
      </c>
      <c r="BI20" s="122">
        <v>138</v>
      </c>
      <c r="BJ20" s="122"/>
      <c r="BK20" s="122"/>
      <c r="BL20" s="120"/>
      <c r="BM20" s="120"/>
      <c r="BN20" s="122">
        <v>288</v>
      </c>
      <c r="BO20" s="122"/>
      <c r="BP20" s="122">
        <v>51</v>
      </c>
      <c r="BQ20" s="122"/>
      <c r="BR20" s="122">
        <f t="shared" si="1"/>
        <v>2416</v>
      </c>
      <c r="BS20" s="120"/>
      <c r="BT20" s="139"/>
      <c r="BU20" s="122">
        <v>52977</v>
      </c>
      <c r="BV20" s="122"/>
      <c r="BW20" s="122"/>
      <c r="BX20" s="122"/>
      <c r="BY20" s="122"/>
      <c r="BZ20" s="120"/>
      <c r="CA20" s="122">
        <v>2416</v>
      </c>
      <c r="CB20" s="122"/>
      <c r="CC20" s="122"/>
      <c r="CD20" s="122"/>
      <c r="CE20" s="122"/>
      <c r="CF20" s="57"/>
      <c r="CG20" s="43"/>
      <c r="CH20" s="142"/>
      <c r="CI20" s="30"/>
      <c r="CJ20" s="30"/>
      <c r="CK20" s="30"/>
      <c r="CL20" s="30"/>
      <c r="CM20" s="30"/>
      <c r="CN20" s="30"/>
      <c r="CO20" s="30">
        <f t="shared" si="2"/>
        <v>100981</v>
      </c>
      <c r="CP20" s="30">
        <v>73599</v>
      </c>
      <c r="CQ20" s="30">
        <v>27382</v>
      </c>
      <c r="CR20" s="34"/>
      <c r="CS20" s="43"/>
      <c r="CT20" s="30"/>
      <c r="CU20" s="30"/>
      <c r="CV20" s="30"/>
      <c r="CW20" s="30">
        <v>792</v>
      </c>
      <c r="CX20" s="30"/>
      <c r="CY20" s="43"/>
      <c r="CZ20" s="30"/>
      <c r="DA20" s="30"/>
      <c r="DB20" s="30"/>
      <c r="DC20" s="147">
        <v>3017</v>
      </c>
      <c r="DD20" s="43"/>
      <c r="DE20" s="43"/>
      <c r="DF20" s="30">
        <v>795</v>
      </c>
      <c r="DG20" s="30">
        <v>4000</v>
      </c>
      <c r="DH20" s="30"/>
      <c r="DI20" s="30">
        <v>2612</v>
      </c>
      <c r="DJ20" s="30"/>
      <c r="DK20" s="30">
        <f t="shared" si="4"/>
        <v>7407</v>
      </c>
      <c r="DL20" s="30">
        <v>112197</v>
      </c>
      <c r="DM20" s="30">
        <v>145008</v>
      </c>
      <c r="DN20" s="30">
        <v>257367</v>
      </c>
      <c r="DO20" s="43"/>
      <c r="DP20" s="151" t="s">
        <v>116</v>
      </c>
      <c r="DQ20" s="33">
        <v>5.5</v>
      </c>
      <c r="DR20" s="71"/>
      <c r="DS20" s="153"/>
      <c r="DT20" s="43"/>
      <c r="DU20" s="122">
        <v>401</v>
      </c>
      <c r="DV20" s="122">
        <v>143</v>
      </c>
      <c r="DW20" s="43"/>
      <c r="DX20" s="120"/>
      <c r="DY20" s="122"/>
      <c r="DZ20" s="122"/>
      <c r="EA20" s="120"/>
      <c r="EB20" s="122"/>
      <c r="EC20" s="122"/>
      <c r="ED20" s="120"/>
      <c r="EE20" s="122"/>
      <c r="EF20" s="122"/>
      <c r="EG20" s="120"/>
      <c r="EH20" s="122">
        <v>2676</v>
      </c>
      <c r="EI20" s="122">
        <v>5536</v>
      </c>
      <c r="EJ20" s="120"/>
      <c r="EK20" s="122"/>
      <c r="EL20" s="122">
        <f t="shared" si="3"/>
        <v>8613</v>
      </c>
      <c r="EM20" s="12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36" customFormat="1" ht="12">
      <c r="A21" s="50" t="s">
        <v>100</v>
      </c>
      <c r="B21" s="56"/>
      <c r="C21" s="40"/>
      <c r="D21" s="61">
        <v>2</v>
      </c>
      <c r="E21" s="41">
        <v>1</v>
      </c>
      <c r="F21" s="41">
        <v>1</v>
      </c>
      <c r="G21" s="41"/>
      <c r="H21" s="41"/>
      <c r="I21" s="41"/>
      <c r="J21" s="41"/>
      <c r="K21" s="41"/>
      <c r="L21" s="41"/>
      <c r="M21" s="41"/>
      <c r="N21" s="41">
        <v>0.5</v>
      </c>
      <c r="O21" s="41">
        <f t="shared" si="6"/>
        <v>4.5</v>
      </c>
      <c r="P21" s="40"/>
      <c r="Q21" s="41"/>
      <c r="R21" s="41"/>
      <c r="S21" s="41"/>
      <c r="T21" s="41"/>
      <c r="U21" s="41"/>
      <c r="V21" s="41"/>
      <c r="W21" s="56"/>
      <c r="X21" s="42"/>
      <c r="Y21" s="117"/>
      <c r="Z21" s="118"/>
      <c r="AA21" s="119"/>
      <c r="AB21" s="120"/>
      <c r="AC21" s="118"/>
      <c r="AD21" s="118">
        <v>4</v>
      </c>
      <c r="AE21" s="120"/>
      <c r="AF21" s="118">
        <v>36</v>
      </c>
      <c r="AG21" s="118"/>
      <c r="AH21" s="118"/>
      <c r="AI21" s="118"/>
      <c r="AJ21" s="118"/>
      <c r="AK21" s="118"/>
      <c r="AL21" s="130">
        <v>51.25</v>
      </c>
      <c r="AM21" s="57"/>
      <c r="AN21" s="44"/>
      <c r="AO21" s="96"/>
      <c r="AP21" s="96"/>
      <c r="AQ21" s="117">
        <v>1543</v>
      </c>
      <c r="AR21" s="118"/>
      <c r="AS21" s="118"/>
      <c r="AT21" s="118">
        <v>6791</v>
      </c>
      <c r="AU21" s="120"/>
      <c r="AV21" s="118">
        <v>305</v>
      </c>
      <c r="AW21" s="118"/>
      <c r="AX21" s="118">
        <v>305</v>
      </c>
      <c r="AY21" s="120"/>
      <c r="AZ21" s="118"/>
      <c r="BA21" s="118"/>
      <c r="BB21" s="118">
        <f>AT21+AX21+BA21</f>
        <v>7096</v>
      </c>
      <c r="BC21" s="120"/>
      <c r="BD21" s="118"/>
      <c r="BE21" s="118"/>
      <c r="BF21" s="118">
        <v>800</v>
      </c>
      <c r="BG21" s="118"/>
      <c r="BH21" s="118"/>
      <c r="BI21" s="118"/>
      <c r="BJ21" s="118"/>
      <c r="BK21" s="118"/>
      <c r="BL21" s="120"/>
      <c r="BM21" s="120"/>
      <c r="BN21" s="118">
        <v>30</v>
      </c>
      <c r="BO21" s="118"/>
      <c r="BP21" s="118"/>
      <c r="BQ21" s="118"/>
      <c r="BR21" s="118">
        <f t="shared" si="1"/>
        <v>147</v>
      </c>
      <c r="BS21" s="120"/>
      <c r="BT21" s="139"/>
      <c r="BU21" s="118">
        <v>6791</v>
      </c>
      <c r="BV21" s="118"/>
      <c r="BW21" s="118"/>
      <c r="BX21" s="118"/>
      <c r="BY21" s="118"/>
      <c r="BZ21" s="120"/>
      <c r="CA21" s="118">
        <v>147</v>
      </c>
      <c r="CB21" s="118"/>
      <c r="CC21" s="118"/>
      <c r="CD21" s="118"/>
      <c r="CE21" s="118"/>
      <c r="CF21" s="57"/>
      <c r="CG21" s="43"/>
      <c r="CH21" s="142"/>
      <c r="CI21" s="45"/>
      <c r="CJ21" s="45"/>
      <c r="CK21" s="45"/>
      <c r="CL21" s="45"/>
      <c r="CM21" s="45"/>
      <c r="CN21" s="45"/>
      <c r="CO21" s="45">
        <f t="shared" si="2"/>
        <v>18218</v>
      </c>
      <c r="CP21" s="45">
        <v>12900</v>
      </c>
      <c r="CQ21" s="45">
        <v>5318</v>
      </c>
      <c r="CR21" s="46"/>
      <c r="CS21" s="43"/>
      <c r="CT21" s="45"/>
      <c r="CU21" s="45"/>
      <c r="CV21" s="45"/>
      <c r="CW21" s="45">
        <v>900</v>
      </c>
      <c r="CX21" s="45"/>
      <c r="CY21" s="43"/>
      <c r="CZ21" s="45"/>
      <c r="DA21" s="45"/>
      <c r="DB21" s="45"/>
      <c r="DC21" s="146">
        <v>219</v>
      </c>
      <c r="DD21" s="43"/>
      <c r="DE21" s="43"/>
      <c r="DF21" s="45">
        <v>1206</v>
      </c>
      <c r="DG21" s="45"/>
      <c r="DH21" s="45"/>
      <c r="DI21" s="45"/>
      <c r="DJ21" s="45"/>
      <c r="DK21" s="45">
        <f t="shared" si="4"/>
        <v>1206</v>
      </c>
      <c r="DL21" s="45">
        <v>20543</v>
      </c>
      <c r="DM21" s="45">
        <v>21870</v>
      </c>
      <c r="DN21" s="45">
        <f t="shared" si="5"/>
        <v>42413</v>
      </c>
      <c r="DO21" s="43"/>
      <c r="DP21" s="150" t="s">
        <v>87</v>
      </c>
      <c r="DQ21" s="41">
        <v>5.9</v>
      </c>
      <c r="DR21" s="70"/>
      <c r="DS21" s="153"/>
      <c r="DT21" s="43"/>
      <c r="DU21" s="118">
        <v>57</v>
      </c>
      <c r="DV21" s="118">
        <v>3</v>
      </c>
      <c r="DW21" s="43"/>
      <c r="DX21" s="120"/>
      <c r="DY21" s="118"/>
      <c r="DZ21" s="118"/>
      <c r="EA21" s="120"/>
      <c r="EB21" s="118"/>
      <c r="EC21" s="118"/>
      <c r="ED21" s="120"/>
      <c r="EE21" s="118"/>
      <c r="EF21" s="118"/>
      <c r="EG21" s="120"/>
      <c r="EH21" s="118">
        <v>291</v>
      </c>
      <c r="EI21" s="118">
        <v>192</v>
      </c>
      <c r="EJ21" s="120"/>
      <c r="EK21" s="118"/>
      <c r="EL21" s="118">
        <f t="shared" si="3"/>
        <v>540</v>
      </c>
      <c r="EM21" s="118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3" customFormat="1" ht="12">
      <c r="A22" s="53" t="s">
        <v>131</v>
      </c>
      <c r="B22" s="56"/>
      <c r="C22" s="40"/>
      <c r="D22" s="60">
        <v>3.5</v>
      </c>
      <c r="E22" s="1">
        <v>0.6</v>
      </c>
      <c r="F22" s="1"/>
      <c r="G22" s="1"/>
      <c r="H22" s="1">
        <v>1.2</v>
      </c>
      <c r="I22" s="1">
        <v>0.7</v>
      </c>
      <c r="J22" s="1"/>
      <c r="K22" s="1"/>
      <c r="L22" s="1"/>
      <c r="M22" s="1"/>
      <c r="N22" s="1">
        <v>0.3</v>
      </c>
      <c r="O22" s="1">
        <f t="shared" si="6"/>
        <v>6.3</v>
      </c>
      <c r="P22" s="40"/>
      <c r="Q22" s="1"/>
      <c r="R22" s="1"/>
      <c r="S22" s="1"/>
      <c r="T22" s="1"/>
      <c r="U22" s="1"/>
      <c r="V22" s="1"/>
      <c r="W22" s="56"/>
      <c r="X22" s="42"/>
      <c r="Y22" s="114">
        <v>10051</v>
      </c>
      <c r="Z22" s="115"/>
      <c r="AA22" s="128">
        <v>5027</v>
      </c>
      <c r="AB22" s="120"/>
      <c r="AC22" s="115"/>
      <c r="AD22" s="115">
        <v>100</v>
      </c>
      <c r="AE22" s="120"/>
      <c r="AF22" s="115">
        <v>68</v>
      </c>
      <c r="AG22" s="115">
        <v>2</v>
      </c>
      <c r="AH22" s="115"/>
      <c r="AI22" s="115"/>
      <c r="AJ22" s="115"/>
      <c r="AK22" s="122"/>
      <c r="AL22" s="133">
        <v>55</v>
      </c>
      <c r="AM22" s="56"/>
      <c r="AN22" s="40"/>
      <c r="AO22" s="102"/>
      <c r="AP22" s="102"/>
      <c r="AQ22" s="114"/>
      <c r="AR22" s="115"/>
      <c r="AS22" s="115"/>
      <c r="AT22" s="115">
        <v>9522</v>
      </c>
      <c r="AU22" s="120"/>
      <c r="AV22" s="115">
        <v>434</v>
      </c>
      <c r="AW22" s="115"/>
      <c r="AX22" s="115">
        <v>434</v>
      </c>
      <c r="AY22" s="120"/>
      <c r="AZ22" s="115"/>
      <c r="BA22" s="115"/>
      <c r="BB22" s="115">
        <f t="shared" si="0"/>
        <v>9956</v>
      </c>
      <c r="BC22" s="120"/>
      <c r="BD22" s="115"/>
      <c r="BE22" s="115"/>
      <c r="BF22" s="115"/>
      <c r="BG22" s="115"/>
      <c r="BH22" s="115">
        <v>2</v>
      </c>
      <c r="BI22" s="115"/>
      <c r="BJ22" s="115"/>
      <c r="BK22" s="115"/>
      <c r="BL22" s="120"/>
      <c r="BM22" s="120"/>
      <c r="BN22" s="115">
        <v>21</v>
      </c>
      <c r="BO22" s="115"/>
      <c r="BP22" s="115"/>
      <c r="BQ22" s="115"/>
      <c r="BR22" s="115">
        <f t="shared" si="1"/>
        <v>189</v>
      </c>
      <c r="BS22" s="120"/>
      <c r="BT22" s="139"/>
      <c r="BU22" s="115">
        <v>9522</v>
      </c>
      <c r="BV22" s="115"/>
      <c r="BW22" s="115"/>
      <c r="BX22" s="115"/>
      <c r="BY22" s="115"/>
      <c r="BZ22" s="120"/>
      <c r="CA22" s="115">
        <v>189</v>
      </c>
      <c r="CB22" s="115"/>
      <c r="CC22" s="115"/>
      <c r="CD22" s="115"/>
      <c r="CE22" s="115"/>
      <c r="CF22" s="56"/>
      <c r="CG22" s="43"/>
      <c r="CH22" s="142"/>
      <c r="CI22" s="28"/>
      <c r="CJ22" s="28"/>
      <c r="CK22" s="28"/>
      <c r="CL22" s="28"/>
      <c r="CM22" s="28"/>
      <c r="CN22" s="28"/>
      <c r="CO22" s="28">
        <f t="shared" si="2"/>
        <v>9647</v>
      </c>
      <c r="CP22" s="28">
        <v>8047</v>
      </c>
      <c r="CQ22" s="28">
        <v>1600</v>
      </c>
      <c r="CR22" s="29"/>
      <c r="CS22" s="43"/>
      <c r="CT22" s="30"/>
      <c r="CU22" s="28"/>
      <c r="CV22" s="28"/>
      <c r="CW22" s="28"/>
      <c r="CX22" s="28"/>
      <c r="CY22" s="43"/>
      <c r="CZ22" s="28"/>
      <c r="DA22" s="28"/>
      <c r="DB22" s="28"/>
      <c r="DC22" s="147">
        <v>1576</v>
      </c>
      <c r="DD22" s="43"/>
      <c r="DE22" s="43"/>
      <c r="DF22" s="28">
        <v>1640</v>
      </c>
      <c r="DG22" s="28">
        <v>700</v>
      </c>
      <c r="DH22" s="28"/>
      <c r="DI22" s="30"/>
      <c r="DJ22" s="30"/>
      <c r="DK22" s="30">
        <f t="shared" si="4"/>
        <v>2340</v>
      </c>
      <c r="DL22" s="30">
        <v>13563</v>
      </c>
      <c r="DM22" s="30">
        <v>21300</v>
      </c>
      <c r="DN22" s="30"/>
      <c r="DO22" s="43"/>
      <c r="DP22" s="151" t="s">
        <v>117</v>
      </c>
      <c r="DQ22" s="33"/>
      <c r="DR22" s="71"/>
      <c r="DS22" s="153"/>
      <c r="DT22" s="43"/>
      <c r="DU22" s="122">
        <v>80</v>
      </c>
      <c r="DV22" s="122"/>
      <c r="DW22" s="43"/>
      <c r="DX22" s="120"/>
      <c r="DY22" s="122"/>
      <c r="DZ22" s="122"/>
      <c r="EA22" s="120"/>
      <c r="EB22" s="122"/>
      <c r="EC22" s="122"/>
      <c r="ED22" s="120"/>
      <c r="EE22" s="122"/>
      <c r="EF22" s="122"/>
      <c r="EG22" s="120"/>
      <c r="EH22" s="122">
        <v>404</v>
      </c>
      <c r="EI22" s="122">
        <v>377</v>
      </c>
      <c r="EJ22" s="120"/>
      <c r="EK22" s="122"/>
      <c r="EL22" s="122">
        <f t="shared" si="3"/>
        <v>861</v>
      </c>
      <c r="EM22" s="12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36" customFormat="1" ht="12">
      <c r="A23" s="50" t="s">
        <v>101</v>
      </c>
      <c r="B23" s="56"/>
      <c r="C23" s="40"/>
      <c r="D23" s="61">
        <v>5</v>
      </c>
      <c r="E23" s="41">
        <v>1</v>
      </c>
      <c r="F23" s="41">
        <v>1</v>
      </c>
      <c r="G23" s="41">
        <v>4</v>
      </c>
      <c r="H23" s="41">
        <v>2</v>
      </c>
      <c r="I23" s="41">
        <v>2</v>
      </c>
      <c r="J23" s="41">
        <v>1</v>
      </c>
      <c r="K23" s="41"/>
      <c r="L23" s="41"/>
      <c r="M23" s="41"/>
      <c r="N23" s="41">
        <v>2</v>
      </c>
      <c r="O23" s="41">
        <f t="shared" si="6"/>
        <v>18</v>
      </c>
      <c r="P23" s="40"/>
      <c r="Q23" s="41">
        <v>1</v>
      </c>
      <c r="R23" s="41">
        <v>9</v>
      </c>
      <c r="S23" s="41">
        <v>6.3</v>
      </c>
      <c r="T23" s="41"/>
      <c r="U23" s="41"/>
      <c r="V23" s="41"/>
      <c r="W23" s="56"/>
      <c r="X23" s="42"/>
      <c r="Y23" s="117">
        <v>42706</v>
      </c>
      <c r="Z23" s="118"/>
      <c r="AA23" s="119">
        <v>14437</v>
      </c>
      <c r="AB23" s="120"/>
      <c r="AC23" s="118">
        <v>31</v>
      </c>
      <c r="AD23" s="118">
        <v>290</v>
      </c>
      <c r="AE23" s="120"/>
      <c r="AF23" s="118">
        <v>140</v>
      </c>
      <c r="AG23" s="118">
        <v>30</v>
      </c>
      <c r="AH23" s="118"/>
      <c r="AI23" s="118"/>
      <c r="AJ23" s="118"/>
      <c r="AK23" s="118"/>
      <c r="AL23" s="130">
        <v>66.25</v>
      </c>
      <c r="AM23" s="57"/>
      <c r="AN23" s="44"/>
      <c r="AO23" s="96"/>
      <c r="AP23" s="96"/>
      <c r="AQ23" s="117">
        <v>6395</v>
      </c>
      <c r="AR23" s="118">
        <v>339</v>
      </c>
      <c r="AS23" s="118"/>
      <c r="AT23" s="118">
        <v>32000</v>
      </c>
      <c r="AU23" s="120"/>
      <c r="AV23" s="118">
        <v>1013</v>
      </c>
      <c r="AW23" s="118"/>
      <c r="AX23" s="118">
        <v>8725</v>
      </c>
      <c r="AY23" s="120"/>
      <c r="AZ23" s="118">
        <v>2</v>
      </c>
      <c r="BA23" s="118">
        <v>3</v>
      </c>
      <c r="BB23" s="118">
        <f t="shared" si="0"/>
        <v>40728</v>
      </c>
      <c r="BC23" s="120"/>
      <c r="BD23" s="118">
        <v>308</v>
      </c>
      <c r="BE23" s="118">
        <v>57</v>
      </c>
      <c r="BF23" s="118"/>
      <c r="BG23" s="118">
        <v>470</v>
      </c>
      <c r="BH23" s="118">
        <v>26</v>
      </c>
      <c r="BI23" s="118">
        <v>4</v>
      </c>
      <c r="BJ23" s="118"/>
      <c r="BK23" s="118"/>
      <c r="BL23" s="120"/>
      <c r="BM23" s="120"/>
      <c r="BN23" s="118">
        <v>106</v>
      </c>
      <c r="BO23" s="118"/>
      <c r="BP23" s="118">
        <v>30</v>
      </c>
      <c r="BQ23" s="118"/>
      <c r="BR23" s="118">
        <f t="shared" si="1"/>
        <v>1097</v>
      </c>
      <c r="BS23" s="120"/>
      <c r="BT23" s="139"/>
      <c r="BU23" s="118">
        <v>32000</v>
      </c>
      <c r="BV23" s="118"/>
      <c r="BW23" s="118"/>
      <c r="BX23" s="118"/>
      <c r="BY23" s="118"/>
      <c r="BZ23" s="120"/>
      <c r="CA23" s="118">
        <v>1097</v>
      </c>
      <c r="CB23" s="118"/>
      <c r="CC23" s="118"/>
      <c r="CD23" s="118"/>
      <c r="CE23" s="118"/>
      <c r="CF23" s="57"/>
      <c r="CG23" s="43"/>
      <c r="CH23" s="142"/>
      <c r="CI23" s="45"/>
      <c r="CJ23" s="45"/>
      <c r="CK23" s="45"/>
      <c r="CL23" s="45"/>
      <c r="CM23" s="45"/>
      <c r="CN23" s="45"/>
      <c r="CO23" s="45">
        <f t="shared" si="2"/>
        <v>53910</v>
      </c>
      <c r="CP23" s="45">
        <v>42655</v>
      </c>
      <c r="CQ23" s="45">
        <v>11255</v>
      </c>
      <c r="CR23" s="46"/>
      <c r="CS23" s="43"/>
      <c r="CT23" s="45"/>
      <c r="CU23" s="45"/>
      <c r="CV23" s="45"/>
      <c r="CW23" s="45">
        <v>2830</v>
      </c>
      <c r="CX23" s="45"/>
      <c r="CY23" s="43"/>
      <c r="CZ23" s="45"/>
      <c r="DA23" s="45"/>
      <c r="DB23" s="45"/>
      <c r="DC23" s="146">
        <v>1920</v>
      </c>
      <c r="DD23" s="43"/>
      <c r="DE23" s="43"/>
      <c r="DF23" s="45">
        <v>620</v>
      </c>
      <c r="DG23" s="45">
        <v>220</v>
      </c>
      <c r="DH23" s="45"/>
      <c r="DI23" s="45">
        <v>2500</v>
      </c>
      <c r="DJ23" s="45"/>
      <c r="DK23" s="45">
        <f t="shared" si="4"/>
        <v>3340</v>
      </c>
      <c r="DL23" s="45">
        <v>62000</v>
      </c>
      <c r="DM23" s="45">
        <v>67635</v>
      </c>
      <c r="DN23" s="45">
        <f t="shared" si="5"/>
        <v>129635</v>
      </c>
      <c r="DO23" s="43"/>
      <c r="DP23" s="150" t="s">
        <v>112</v>
      </c>
      <c r="DQ23" s="41">
        <v>5.6</v>
      </c>
      <c r="DR23" s="70"/>
      <c r="DS23" s="153"/>
      <c r="DT23" s="43"/>
      <c r="DU23" s="118">
        <v>197</v>
      </c>
      <c r="DV23" s="118">
        <v>146</v>
      </c>
      <c r="DW23" s="43"/>
      <c r="DX23" s="120"/>
      <c r="DY23" s="118"/>
      <c r="DZ23" s="118"/>
      <c r="EA23" s="120"/>
      <c r="EB23" s="118"/>
      <c r="EC23" s="118"/>
      <c r="ED23" s="120"/>
      <c r="EE23" s="118">
        <v>176</v>
      </c>
      <c r="EF23" s="118"/>
      <c r="EG23" s="120"/>
      <c r="EH23" s="118">
        <v>1314</v>
      </c>
      <c r="EI23" s="118">
        <v>2109</v>
      </c>
      <c r="EJ23" s="120"/>
      <c r="EK23" s="118"/>
      <c r="EL23" s="118">
        <f t="shared" si="3"/>
        <v>3796</v>
      </c>
      <c r="EM23" s="118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3" customFormat="1" ht="12.75" customHeight="1">
      <c r="A24" s="53" t="s">
        <v>102</v>
      </c>
      <c r="B24" s="56"/>
      <c r="C24" s="40"/>
      <c r="D24" s="60"/>
      <c r="E24" s="1"/>
      <c r="F24" s="1"/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>
        <f t="shared" si="6"/>
        <v>1</v>
      </c>
      <c r="P24" s="40"/>
      <c r="Q24" s="1"/>
      <c r="R24" s="1"/>
      <c r="S24" s="1"/>
      <c r="T24" s="1"/>
      <c r="U24" s="1"/>
      <c r="V24" s="1"/>
      <c r="W24" s="56"/>
      <c r="X24" s="42"/>
      <c r="Y24" s="114"/>
      <c r="Z24" s="115"/>
      <c r="AA24" s="128"/>
      <c r="AB24" s="120"/>
      <c r="AC24" s="115">
        <v>6</v>
      </c>
      <c r="AD24" s="115">
        <v>48</v>
      </c>
      <c r="AE24" s="120"/>
      <c r="AF24" s="115">
        <v>28</v>
      </c>
      <c r="AG24" s="115"/>
      <c r="AH24" s="115"/>
      <c r="AI24" s="115"/>
      <c r="AJ24" s="115"/>
      <c r="AK24" s="122"/>
      <c r="AL24" s="133">
        <v>42</v>
      </c>
      <c r="AM24" s="56"/>
      <c r="AN24" s="40"/>
      <c r="AO24" s="102"/>
      <c r="AP24" s="102"/>
      <c r="AQ24" s="114">
        <v>1208</v>
      </c>
      <c r="AR24" s="115">
        <v>52</v>
      </c>
      <c r="AS24" s="115"/>
      <c r="AT24" s="115">
        <v>6508</v>
      </c>
      <c r="AU24" s="120"/>
      <c r="AV24" s="115"/>
      <c r="AW24" s="115"/>
      <c r="AX24" s="115">
        <v>600</v>
      </c>
      <c r="AY24" s="120"/>
      <c r="AZ24" s="115"/>
      <c r="BA24" s="115"/>
      <c r="BB24" s="115">
        <f t="shared" si="0"/>
        <v>7108</v>
      </c>
      <c r="BC24" s="120"/>
      <c r="BD24" s="115">
        <v>3</v>
      </c>
      <c r="BE24" s="115">
        <v>1</v>
      </c>
      <c r="BF24" s="115"/>
      <c r="BG24" s="115">
        <v>120</v>
      </c>
      <c r="BH24" s="115">
        <v>24</v>
      </c>
      <c r="BI24" s="115">
        <v>20</v>
      </c>
      <c r="BJ24" s="115"/>
      <c r="BK24" s="115"/>
      <c r="BL24" s="120"/>
      <c r="BM24" s="120"/>
      <c r="BN24" s="115">
        <v>36</v>
      </c>
      <c r="BO24" s="115"/>
      <c r="BP24" s="115">
        <v>7</v>
      </c>
      <c r="BQ24" s="115"/>
      <c r="BR24" s="115">
        <f t="shared" si="1"/>
        <v>182</v>
      </c>
      <c r="BS24" s="120"/>
      <c r="BT24" s="139"/>
      <c r="BU24" s="115">
        <v>6508</v>
      </c>
      <c r="BV24" s="115"/>
      <c r="BW24" s="115"/>
      <c r="BX24" s="115"/>
      <c r="BY24" s="115"/>
      <c r="BZ24" s="120"/>
      <c r="CA24" s="115">
        <v>182</v>
      </c>
      <c r="CB24" s="115"/>
      <c r="CC24" s="115"/>
      <c r="CD24" s="115"/>
      <c r="CE24" s="115"/>
      <c r="CF24" s="56"/>
      <c r="CG24" s="43"/>
      <c r="CH24" s="142"/>
      <c r="CI24" s="28"/>
      <c r="CJ24" s="28"/>
      <c r="CK24" s="28"/>
      <c r="CL24" s="28"/>
      <c r="CM24" s="28"/>
      <c r="CN24" s="28"/>
      <c r="CO24" s="28"/>
      <c r="CP24" s="28"/>
      <c r="CQ24" s="28"/>
      <c r="CR24" s="29"/>
      <c r="CS24" s="43"/>
      <c r="CT24" s="30"/>
      <c r="CU24" s="28"/>
      <c r="CV24" s="28"/>
      <c r="CW24" s="28">
        <v>150</v>
      </c>
      <c r="CX24" s="28"/>
      <c r="CY24" s="43"/>
      <c r="CZ24" s="28"/>
      <c r="DA24" s="28"/>
      <c r="DB24" s="28"/>
      <c r="DC24" s="147"/>
      <c r="DD24" s="43"/>
      <c r="DE24" s="43"/>
      <c r="DF24" s="28">
        <v>750</v>
      </c>
      <c r="DG24" s="28"/>
      <c r="DH24" s="28"/>
      <c r="DI24" s="30">
        <v>450</v>
      </c>
      <c r="DJ24" s="30"/>
      <c r="DK24" s="30">
        <f t="shared" si="4"/>
        <v>1200</v>
      </c>
      <c r="DL24" s="30"/>
      <c r="DM24" s="30">
        <v>7500</v>
      </c>
      <c r="DN24" s="30">
        <v>17000</v>
      </c>
      <c r="DO24" s="43"/>
      <c r="DP24" s="151"/>
      <c r="DQ24" s="33"/>
      <c r="DR24" s="71"/>
      <c r="DS24" s="153"/>
      <c r="DT24" s="43"/>
      <c r="DU24" s="122">
        <v>29</v>
      </c>
      <c r="DV24" s="122">
        <v>6</v>
      </c>
      <c r="DW24" s="43"/>
      <c r="DX24" s="120"/>
      <c r="DY24" s="122"/>
      <c r="DZ24" s="122"/>
      <c r="EA24" s="120"/>
      <c r="EB24" s="122"/>
      <c r="EC24" s="122"/>
      <c r="ED24" s="120"/>
      <c r="EE24" s="122"/>
      <c r="EF24" s="122"/>
      <c r="EG24" s="120"/>
      <c r="EH24" s="122">
        <v>105</v>
      </c>
      <c r="EI24" s="122">
        <v>28</v>
      </c>
      <c r="EJ24" s="120"/>
      <c r="EK24" s="122"/>
      <c r="EL24" s="122">
        <f t="shared" si="3"/>
        <v>162</v>
      </c>
      <c r="EM24" s="12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13" customFormat="1" ht="12.75">
      <c r="A25" s="51" t="s">
        <v>24</v>
      </c>
      <c r="B25" s="56"/>
      <c r="C25" s="40"/>
      <c r="D25" s="6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0"/>
      <c r="Q25" s="33"/>
      <c r="R25" s="33"/>
      <c r="S25" s="33"/>
      <c r="T25" s="33"/>
      <c r="U25" s="33"/>
      <c r="V25" s="33"/>
      <c r="W25" s="56"/>
      <c r="X25" s="42"/>
      <c r="Y25" s="121"/>
      <c r="Z25" s="122"/>
      <c r="AA25" s="123"/>
      <c r="AB25" s="120"/>
      <c r="AC25" s="122"/>
      <c r="AD25" s="122"/>
      <c r="AE25" s="120"/>
      <c r="AF25" s="122"/>
      <c r="AG25" s="122"/>
      <c r="AH25" s="122"/>
      <c r="AI25" s="122"/>
      <c r="AJ25" s="122"/>
      <c r="AK25" s="122"/>
      <c r="AL25" s="131"/>
      <c r="AM25" s="57"/>
      <c r="AN25" s="44"/>
      <c r="AO25" s="96"/>
      <c r="AP25" s="96"/>
      <c r="AQ25" s="121"/>
      <c r="AR25" s="122"/>
      <c r="AS25" s="122"/>
      <c r="AT25" s="122"/>
      <c r="AU25" s="120"/>
      <c r="AV25" s="122"/>
      <c r="AW25" s="122"/>
      <c r="AX25" s="122"/>
      <c r="AY25" s="120"/>
      <c r="AZ25" s="122"/>
      <c r="BA25" s="122"/>
      <c r="BB25" s="122"/>
      <c r="BC25" s="120"/>
      <c r="BD25" s="122"/>
      <c r="BE25" s="122"/>
      <c r="BF25" s="122"/>
      <c r="BG25" s="122"/>
      <c r="BH25" s="122"/>
      <c r="BI25" s="122"/>
      <c r="BJ25" s="122"/>
      <c r="BK25" s="122"/>
      <c r="BL25" s="120"/>
      <c r="BM25" s="120"/>
      <c r="BN25" s="122"/>
      <c r="BO25" s="122"/>
      <c r="BP25" s="122"/>
      <c r="BQ25" s="122"/>
      <c r="BR25" s="122"/>
      <c r="BS25" s="120"/>
      <c r="BT25" s="139"/>
      <c r="BU25" s="122"/>
      <c r="BV25" s="122"/>
      <c r="BW25" s="122"/>
      <c r="BX25" s="122"/>
      <c r="BY25" s="122"/>
      <c r="BZ25" s="120"/>
      <c r="CA25" s="122"/>
      <c r="CB25" s="122"/>
      <c r="CC25" s="122"/>
      <c r="CD25" s="122"/>
      <c r="CE25" s="122"/>
      <c r="CF25" s="57"/>
      <c r="CG25" s="43"/>
      <c r="CH25" s="142"/>
      <c r="CI25" s="30"/>
      <c r="CJ25" s="30"/>
      <c r="CK25" s="30"/>
      <c r="CL25" s="30"/>
      <c r="CM25" s="30"/>
      <c r="CN25" s="30"/>
      <c r="CO25" s="30"/>
      <c r="CP25" s="30"/>
      <c r="CQ25" s="30"/>
      <c r="CR25" s="34"/>
      <c r="CS25" s="43"/>
      <c r="CT25" s="30"/>
      <c r="CU25" s="30"/>
      <c r="CV25" s="30"/>
      <c r="CW25" s="30"/>
      <c r="CX25" s="30"/>
      <c r="CY25" s="43"/>
      <c r="CZ25" s="30"/>
      <c r="DA25" s="30"/>
      <c r="DB25" s="30"/>
      <c r="DC25" s="147"/>
      <c r="DD25" s="43"/>
      <c r="DE25" s="43"/>
      <c r="DF25" s="30"/>
      <c r="DG25" s="30"/>
      <c r="DH25" s="30"/>
      <c r="DI25" s="30"/>
      <c r="DJ25" s="30"/>
      <c r="DK25" s="30"/>
      <c r="DL25" s="30"/>
      <c r="DM25" s="30"/>
      <c r="DN25" s="30"/>
      <c r="DO25" s="43"/>
      <c r="DP25" s="151"/>
      <c r="DQ25" s="33"/>
      <c r="DR25" s="71"/>
      <c r="DS25" s="153"/>
      <c r="DT25" s="43"/>
      <c r="DU25" s="122"/>
      <c r="DV25" s="122"/>
      <c r="DW25" s="43"/>
      <c r="DX25" s="120"/>
      <c r="DY25" s="122"/>
      <c r="DZ25" s="122"/>
      <c r="EA25" s="120"/>
      <c r="EB25" s="122"/>
      <c r="EC25" s="122"/>
      <c r="ED25" s="120"/>
      <c r="EE25" s="122"/>
      <c r="EF25" s="122"/>
      <c r="EG25" s="120"/>
      <c r="EH25" s="122"/>
      <c r="EI25" s="122"/>
      <c r="EJ25" s="120"/>
      <c r="EK25" s="122"/>
      <c r="EL25" s="122"/>
      <c r="EM25" s="12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36" customFormat="1" ht="12">
      <c r="A26" s="50" t="s">
        <v>107</v>
      </c>
      <c r="B26" s="56"/>
      <c r="C26" s="40"/>
      <c r="D26" s="61">
        <v>1</v>
      </c>
      <c r="E26" s="41">
        <v>1</v>
      </c>
      <c r="F26" s="41"/>
      <c r="G26" s="41"/>
      <c r="H26" s="41">
        <v>1</v>
      </c>
      <c r="I26" s="41"/>
      <c r="J26" s="41"/>
      <c r="K26" s="41"/>
      <c r="L26" s="41"/>
      <c r="M26" s="41"/>
      <c r="N26" s="41"/>
      <c r="O26" s="41">
        <f>SUM(D26:N26)</f>
        <v>3</v>
      </c>
      <c r="P26" s="40"/>
      <c r="Q26" s="41"/>
      <c r="R26" s="41"/>
      <c r="S26" s="41"/>
      <c r="T26" s="41"/>
      <c r="U26" s="41"/>
      <c r="V26" s="41"/>
      <c r="W26" s="56"/>
      <c r="X26" s="42"/>
      <c r="Y26" s="117">
        <v>2083</v>
      </c>
      <c r="Z26" s="118"/>
      <c r="AA26" s="119"/>
      <c r="AB26" s="120"/>
      <c r="AC26" s="118">
        <v>87</v>
      </c>
      <c r="AD26" s="118">
        <v>297</v>
      </c>
      <c r="AE26" s="120"/>
      <c r="AF26" s="118">
        <v>17</v>
      </c>
      <c r="AG26" s="118"/>
      <c r="AH26" s="118"/>
      <c r="AI26" s="118"/>
      <c r="AJ26" s="118"/>
      <c r="AK26" s="118"/>
      <c r="AL26" s="130"/>
      <c r="AM26" s="57"/>
      <c r="AN26" s="44"/>
      <c r="AO26" s="96"/>
      <c r="AP26" s="96"/>
      <c r="AQ26" s="117">
        <v>738</v>
      </c>
      <c r="AR26" s="118"/>
      <c r="AS26" s="118"/>
      <c r="AT26" s="118">
        <v>1200</v>
      </c>
      <c r="AU26" s="120"/>
      <c r="AV26" s="118">
        <v>147</v>
      </c>
      <c r="AW26" s="118"/>
      <c r="AX26" s="118"/>
      <c r="AY26" s="120"/>
      <c r="AZ26" s="118"/>
      <c r="BA26" s="118"/>
      <c r="BB26" s="118"/>
      <c r="BC26" s="120"/>
      <c r="BD26" s="118"/>
      <c r="BE26" s="118"/>
      <c r="BF26" s="118"/>
      <c r="BG26" s="118"/>
      <c r="BH26" s="118"/>
      <c r="BI26" s="118"/>
      <c r="BJ26" s="118"/>
      <c r="BK26" s="118"/>
      <c r="BL26" s="120"/>
      <c r="BM26" s="120"/>
      <c r="BN26" s="118"/>
      <c r="BO26" s="118"/>
      <c r="BP26" s="118"/>
      <c r="BQ26" s="118"/>
      <c r="BR26" s="118"/>
      <c r="BS26" s="120"/>
      <c r="BT26" s="139"/>
      <c r="BU26" s="118"/>
      <c r="BV26" s="118"/>
      <c r="BW26" s="118"/>
      <c r="BX26" s="118"/>
      <c r="BY26" s="118"/>
      <c r="BZ26" s="120"/>
      <c r="CA26" s="118"/>
      <c r="CB26" s="118"/>
      <c r="CC26" s="118"/>
      <c r="CD26" s="118"/>
      <c r="CE26" s="118"/>
      <c r="CF26" s="57"/>
      <c r="CG26" s="78"/>
      <c r="CH26" s="142"/>
      <c r="CI26" s="45"/>
      <c r="CJ26" s="45"/>
      <c r="CK26" s="45"/>
      <c r="CL26" s="45"/>
      <c r="CM26" s="45"/>
      <c r="CN26" s="45"/>
      <c r="CO26" s="45"/>
      <c r="CP26" s="45"/>
      <c r="CQ26" s="45"/>
      <c r="CR26" s="46"/>
      <c r="CS26" s="43"/>
      <c r="CT26" s="45"/>
      <c r="CU26" s="45"/>
      <c r="CV26" s="45"/>
      <c r="CW26" s="45"/>
      <c r="CX26" s="45"/>
      <c r="CY26" s="78"/>
      <c r="CZ26" s="45"/>
      <c r="DA26" s="45"/>
      <c r="DB26" s="45"/>
      <c r="DC26" s="146"/>
      <c r="DD26" s="43"/>
      <c r="DE26" s="43"/>
      <c r="DF26" s="45"/>
      <c r="DG26" s="45"/>
      <c r="DH26" s="45"/>
      <c r="DI26" s="45"/>
      <c r="DJ26" s="45"/>
      <c r="DK26" s="45"/>
      <c r="DL26" s="45"/>
      <c r="DM26" s="45">
        <v>10982</v>
      </c>
      <c r="DN26" s="45"/>
      <c r="DO26" s="43"/>
      <c r="DP26" s="150"/>
      <c r="DQ26" s="41"/>
      <c r="DR26" s="70"/>
      <c r="DS26" s="153"/>
      <c r="DT26" s="43"/>
      <c r="DU26" s="118"/>
      <c r="DV26" s="118"/>
      <c r="DW26" s="43"/>
      <c r="DX26" s="120"/>
      <c r="DY26" s="118"/>
      <c r="DZ26" s="118"/>
      <c r="EA26" s="120"/>
      <c r="EB26" s="118"/>
      <c r="EC26" s="118"/>
      <c r="ED26" s="120"/>
      <c r="EE26" s="118"/>
      <c r="EF26" s="118"/>
      <c r="EG26" s="120"/>
      <c r="EH26" s="118"/>
      <c r="EI26" s="118"/>
      <c r="EJ26" s="120"/>
      <c r="EK26" s="118"/>
      <c r="EL26" s="118"/>
      <c r="EM26" s="118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14" customFormat="1" ht="12">
      <c r="A27" s="54" t="s">
        <v>103</v>
      </c>
      <c r="B27" s="58"/>
      <c r="C27" s="65"/>
      <c r="D27" s="60">
        <v>10</v>
      </c>
      <c r="E27" s="1">
        <v>7</v>
      </c>
      <c r="F27" s="1">
        <v>1</v>
      </c>
      <c r="G27" s="1">
        <v>6</v>
      </c>
      <c r="H27" s="1">
        <v>9.5</v>
      </c>
      <c r="I27" s="1">
        <v>4</v>
      </c>
      <c r="J27" s="1">
        <v>2</v>
      </c>
      <c r="K27" s="1">
        <v>3</v>
      </c>
      <c r="L27" s="1">
        <v>2</v>
      </c>
      <c r="M27" s="1">
        <v>1</v>
      </c>
      <c r="N27" s="1">
        <v>2</v>
      </c>
      <c r="O27" s="1">
        <f>SUM(D27:N27)</f>
        <v>47.5</v>
      </c>
      <c r="P27" s="65"/>
      <c r="Q27" s="1">
        <v>6</v>
      </c>
      <c r="R27" s="1">
        <v>14</v>
      </c>
      <c r="S27" s="1">
        <v>24.5</v>
      </c>
      <c r="T27" s="1"/>
      <c r="U27" s="1"/>
      <c r="V27" s="1"/>
      <c r="W27" s="58"/>
      <c r="X27" s="75"/>
      <c r="Y27" s="114">
        <v>35000</v>
      </c>
      <c r="Z27" s="115"/>
      <c r="AA27" s="128"/>
      <c r="AB27" s="129"/>
      <c r="AC27" s="115"/>
      <c r="AD27" s="115">
        <v>1340</v>
      </c>
      <c r="AE27" s="129"/>
      <c r="AF27" s="115">
        <v>140</v>
      </c>
      <c r="AG27" s="115"/>
      <c r="AH27" s="115"/>
      <c r="AI27" s="115"/>
      <c r="AJ27" s="115"/>
      <c r="AK27" s="122"/>
      <c r="AL27" s="133">
        <v>76</v>
      </c>
      <c r="AM27" s="107"/>
      <c r="AN27" s="106"/>
      <c r="AO27" s="109"/>
      <c r="AP27" s="109"/>
      <c r="AQ27" s="114">
        <v>10888</v>
      </c>
      <c r="AR27" s="115"/>
      <c r="AS27" s="115"/>
      <c r="AT27" s="115">
        <v>38000</v>
      </c>
      <c r="AU27" s="129"/>
      <c r="AV27" s="115">
        <v>1043</v>
      </c>
      <c r="AW27" s="115"/>
      <c r="AX27" s="115"/>
      <c r="AY27" s="129"/>
      <c r="AZ27" s="115"/>
      <c r="BA27" s="115"/>
      <c r="BB27" s="115"/>
      <c r="BC27" s="129"/>
      <c r="BD27" s="115">
        <v>100</v>
      </c>
      <c r="BE27" s="115">
        <v>40</v>
      </c>
      <c r="BF27" s="115">
        <v>4</v>
      </c>
      <c r="BG27" s="115">
        <v>5000</v>
      </c>
      <c r="BH27" s="115">
        <v>4</v>
      </c>
      <c r="BI27" s="115">
        <v>150</v>
      </c>
      <c r="BJ27" s="115"/>
      <c r="BK27" s="115"/>
      <c r="BL27" s="136"/>
      <c r="BM27" s="129"/>
      <c r="BN27" s="115">
        <v>354</v>
      </c>
      <c r="BO27" s="115"/>
      <c r="BP27" s="115">
        <v>111</v>
      </c>
      <c r="BQ27" s="115"/>
      <c r="BR27" s="115">
        <f t="shared" si="1"/>
        <v>1683</v>
      </c>
      <c r="BS27" s="129"/>
      <c r="BT27" s="141"/>
      <c r="BU27" s="115">
        <v>38000</v>
      </c>
      <c r="BV27" s="115"/>
      <c r="BW27" s="115"/>
      <c r="BX27" s="115"/>
      <c r="BY27" s="115"/>
      <c r="BZ27" s="129"/>
      <c r="CA27" s="115">
        <v>1683</v>
      </c>
      <c r="CB27" s="115"/>
      <c r="CC27" s="115"/>
      <c r="CD27" s="115"/>
      <c r="CE27" s="115"/>
      <c r="CF27" s="107"/>
      <c r="CG27" s="78"/>
      <c r="CH27" s="78"/>
      <c r="CI27" s="28"/>
      <c r="CJ27" s="28"/>
      <c r="CK27" s="28"/>
      <c r="CL27" s="28"/>
      <c r="CM27" s="28"/>
      <c r="CN27" s="28"/>
      <c r="CO27" s="28">
        <f t="shared" si="2"/>
        <v>100416</v>
      </c>
      <c r="CP27" s="28">
        <v>69712</v>
      </c>
      <c r="CQ27" s="28">
        <v>30704</v>
      </c>
      <c r="CR27" s="29"/>
      <c r="CS27" s="78"/>
      <c r="CT27" s="30"/>
      <c r="CU27" s="28"/>
      <c r="CV27" s="28"/>
      <c r="CW27" s="28">
        <v>6120</v>
      </c>
      <c r="CX27" s="28"/>
      <c r="CY27" s="78"/>
      <c r="CZ27" s="28"/>
      <c r="DA27" s="28"/>
      <c r="DB27" s="28"/>
      <c r="DC27" s="147">
        <v>1510</v>
      </c>
      <c r="DD27" s="78"/>
      <c r="DE27" s="78"/>
      <c r="DF27" s="28">
        <v>7804</v>
      </c>
      <c r="DG27" s="28"/>
      <c r="DH27" s="28"/>
      <c r="DI27" s="30">
        <v>10067</v>
      </c>
      <c r="DJ27" s="30"/>
      <c r="DK27" s="30">
        <f t="shared" si="4"/>
        <v>17871</v>
      </c>
      <c r="DL27" s="30">
        <v>125917</v>
      </c>
      <c r="DM27" s="30">
        <v>178891</v>
      </c>
      <c r="DN27" s="30"/>
      <c r="DO27" s="78"/>
      <c r="DP27" s="151" t="s">
        <v>118</v>
      </c>
      <c r="DQ27" s="33"/>
      <c r="DR27" s="71"/>
      <c r="DS27" s="155"/>
      <c r="DT27" s="78"/>
      <c r="DU27" s="122">
        <v>281</v>
      </c>
      <c r="DV27" s="122">
        <v>128</v>
      </c>
      <c r="DW27" s="78"/>
      <c r="DX27" s="129"/>
      <c r="DY27" s="122"/>
      <c r="DZ27" s="122"/>
      <c r="EA27" s="129"/>
      <c r="EB27" s="122"/>
      <c r="EC27" s="122"/>
      <c r="ED27" s="129"/>
      <c r="EE27" s="122">
        <v>463</v>
      </c>
      <c r="EF27" s="122"/>
      <c r="EG27" s="129"/>
      <c r="EH27" s="122">
        <v>1824</v>
      </c>
      <c r="EI27" s="122">
        <v>3112</v>
      </c>
      <c r="EJ27" s="129"/>
      <c r="EK27" s="122"/>
      <c r="EL27" s="122">
        <f>DU27+DY27+EB27+EC27+EH27+EI27+EE27+EF27</f>
        <v>5680</v>
      </c>
      <c r="EM27" s="12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ht="12.75">
      <c r="A28" s="84"/>
      <c r="B28" s="84"/>
      <c r="C28" s="8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4"/>
      <c r="ER28" s="84"/>
      <c r="ES28" s="84"/>
      <c r="ET28" s="84"/>
      <c r="EU28" s="84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</row>
    <row r="31" spans="1:256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256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1:256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256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256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256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256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256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256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</row>
    <row r="56" spans="1:256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</row>
    <row r="57" spans="1:256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  <c r="IV58" s="80"/>
    </row>
    <row r="59" spans="1:256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</row>
    <row r="61" spans="1:256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</row>
    <row r="62" spans="1:256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</row>
    <row r="63" spans="1:256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</row>
    <row r="64" spans="1:256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</row>
    <row r="65" spans="1:256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1:256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  <c r="IV66" s="82"/>
    </row>
    <row r="67" spans="1:256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  <c r="IV67" s="82"/>
    </row>
    <row r="68" spans="1:256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256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  <c r="IV72" s="82"/>
    </row>
    <row r="73" spans="1:256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</row>
    <row r="75" spans="1:256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  <c r="IV75" s="82"/>
    </row>
    <row r="76" spans="1:256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  <c r="IV76" s="82"/>
    </row>
    <row r="77" spans="1:256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</row>
    <row r="78" spans="1:256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</row>
    <row r="79" spans="1:256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</row>
    <row r="80" spans="1:256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</row>
    <row r="81" spans="1:256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</row>
    <row r="82" spans="1:256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</row>
    <row r="83" spans="1:256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  <c r="IU83" s="82"/>
      <c r="IV83" s="82"/>
    </row>
    <row r="84" spans="1:256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</row>
    <row r="85" spans="1:256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</row>
    <row r="86" spans="1:256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  <c r="IT86" s="80"/>
      <c r="IU86" s="80"/>
      <c r="IV86" s="80"/>
    </row>
    <row r="87" spans="1:256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  <c r="IV87" s="81"/>
    </row>
    <row r="88" spans="1:256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  <c r="IV88" s="82"/>
    </row>
    <row r="89" spans="1:256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  <c r="IV89" s="82"/>
    </row>
    <row r="90" spans="1:256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  <c r="IV90" s="82"/>
    </row>
    <row r="91" spans="1:256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  <c r="IV91" s="82"/>
    </row>
    <row r="92" spans="1:256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  <c r="IV92" s="82"/>
    </row>
    <row r="93" spans="1:256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</row>
    <row r="94" spans="1:256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  <c r="IV94" s="82"/>
    </row>
    <row r="95" spans="1:256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  <c r="IV95" s="82"/>
    </row>
    <row r="96" spans="1:256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  <c r="IV96" s="82"/>
    </row>
    <row r="97" spans="1:256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</row>
    <row r="98" spans="1:256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  <c r="IV98" s="82"/>
    </row>
    <row r="99" spans="1:256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  <c r="IV99" s="82"/>
    </row>
    <row r="100" spans="1:256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  <c r="IV100" s="82"/>
    </row>
    <row r="101" spans="1:256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  <c r="IV101" s="82"/>
    </row>
    <row r="102" spans="1:256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  <c r="IU102" s="82"/>
      <c r="IV102" s="82"/>
    </row>
    <row r="103" spans="1:256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  <c r="IV103" s="82"/>
    </row>
    <row r="104" spans="1:256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</row>
    <row r="105" spans="1:256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</row>
    <row r="106" spans="1:256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  <c r="IU106" s="82"/>
      <c r="IV106" s="82"/>
    </row>
    <row r="107" spans="1:256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  <c r="IU107" s="82"/>
      <c r="IV107" s="82"/>
    </row>
    <row r="108" spans="1:256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  <c r="IS108" s="82"/>
      <c r="IT108" s="82"/>
      <c r="IU108" s="82"/>
      <c r="IV108" s="82"/>
    </row>
    <row r="109" spans="1:256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</row>
    <row r="110" spans="1:256" ht="12.75">
      <c r="A110" s="77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  <c r="II110" s="82"/>
      <c r="IJ110" s="82"/>
      <c r="IK110" s="82"/>
      <c r="IL110" s="82"/>
      <c r="IM110" s="82"/>
      <c r="IN110" s="82"/>
      <c r="IO110" s="82"/>
      <c r="IP110" s="82"/>
      <c r="IQ110" s="82"/>
      <c r="IR110" s="82"/>
      <c r="IS110" s="82"/>
      <c r="IT110" s="82"/>
      <c r="IU110" s="82"/>
      <c r="IV110" s="82"/>
    </row>
    <row r="111" spans="144:256" ht="12.75"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  <c r="IL111" s="82"/>
      <c r="IM111" s="82"/>
      <c r="IN111" s="82"/>
      <c r="IO111" s="82"/>
      <c r="IP111" s="82"/>
      <c r="IQ111" s="82"/>
      <c r="IR111" s="82"/>
      <c r="IS111" s="82"/>
      <c r="IT111" s="82"/>
      <c r="IU111" s="82"/>
      <c r="IV111" s="82"/>
    </row>
    <row r="112" spans="144:256" ht="12.75"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83"/>
      <c r="IO112" s="83"/>
      <c r="IP112" s="83"/>
      <c r="IQ112" s="83"/>
      <c r="IR112" s="83"/>
      <c r="IS112" s="83"/>
      <c r="IT112" s="83"/>
      <c r="IU112" s="83"/>
      <c r="IV112" s="83"/>
    </row>
    <row r="113" spans="144:256" ht="12.75"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</row>
  </sheetData>
  <sheetProtection/>
  <mergeCells count="32">
    <mergeCell ref="DE2:DN2"/>
    <mergeCell ref="DS2:DS3"/>
    <mergeCell ref="DT2:DT3"/>
    <mergeCell ref="DW2:DW3"/>
    <mergeCell ref="DX2:EM2"/>
    <mergeCell ref="AO2:AT2"/>
    <mergeCell ref="AU2:BR2"/>
    <mergeCell ref="CH2:CR2"/>
    <mergeCell ref="BS2:BS3"/>
    <mergeCell ref="BT2:CE2"/>
    <mergeCell ref="DO2:DO3"/>
    <mergeCell ref="CY2:CY3"/>
    <mergeCell ref="CZ2:DC2"/>
    <mergeCell ref="DP2:DR2"/>
    <mergeCell ref="W1:W3"/>
    <mergeCell ref="X2:X3"/>
    <mergeCell ref="Y2:AA2"/>
    <mergeCell ref="AB2:AB3"/>
    <mergeCell ref="CF2:CF3"/>
    <mergeCell ref="CG2:CG3"/>
    <mergeCell ref="AM2:AM3"/>
    <mergeCell ref="AF2:AL2"/>
    <mergeCell ref="C2:C3"/>
    <mergeCell ref="DD2:DD3"/>
    <mergeCell ref="B1:B3"/>
    <mergeCell ref="P2:P3"/>
    <mergeCell ref="D2:O2"/>
    <mergeCell ref="Q2:V2"/>
    <mergeCell ref="AC2:AD2"/>
    <mergeCell ref="AN2:AN3"/>
    <mergeCell ref="AE2:AE3"/>
    <mergeCell ref="CS2:CX2"/>
  </mergeCells>
  <printOptions/>
  <pageMargins left="0.31496062992125984" right="0.2755905511811024" top="0.9448818897637796" bottom="0.35433070866141736" header="0.1968503937007874" footer="0.3937007874015748"/>
  <pageSetup fitToHeight="2" fitToWidth="8" horizontalDpi="300" verticalDpi="300" orientation="landscape" paperSize="9" scale="90" r:id="rId1"/>
  <headerFooter>
    <oddFooter>&amp;LData converted by CAVAL Ltd&amp;R&amp;P</oddFooter>
  </headerFooter>
  <rowBreaks count="1" manualBreakCount="1">
    <brk id="27" max="142" man="1"/>
  </rowBreaks>
  <colBreaks count="5" manualBreakCount="5">
    <brk id="22" max="26" man="1"/>
    <brk id="46" max="26" man="1"/>
    <brk id="70" max="26" man="1"/>
    <brk id="96" max="26" man="1"/>
    <brk id="11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Alisha Davies</cp:lastModifiedBy>
  <cp:lastPrinted>2015-12-09T03:26:21Z</cp:lastPrinted>
  <dcterms:created xsi:type="dcterms:W3CDTF">1999-11-01T10:10:04Z</dcterms:created>
  <dcterms:modified xsi:type="dcterms:W3CDTF">2016-02-23T06:15:18Z</dcterms:modified>
  <cp:category/>
  <cp:version/>
  <cp:contentType/>
  <cp:contentStatus/>
</cp:coreProperties>
</file>