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Workspace\html-doc\stats\"/>
    </mc:Choice>
  </mc:AlternateContent>
  <bookViews>
    <workbookView xWindow="0" yWindow="0" windowWidth="20490" windowHeight="8655"/>
  </bookViews>
  <sheets>
    <sheet name="CAUL 2015" sheetId="1" r:id="rId1"/>
  </sheets>
  <definedNames>
    <definedName name="_xlnm._FilterDatabase" localSheetId="0" hidden="1">'CAUL 2015'!$A$3:$DD$3</definedName>
    <definedName name="_xlnm.Print_Titles" localSheetId="0">'CAUL 2015'!$A:$B,'CAUL 2015'!$1:$3</definedName>
  </definedNames>
  <calcPr calcId="152511"/>
</workbook>
</file>

<file path=xl/calcChain.xml><?xml version="1.0" encoding="utf-8"?>
<calcChain xmlns="http://schemas.openxmlformats.org/spreadsheetml/2006/main">
  <c r="AJ56" i="1" l="1"/>
  <c r="AJ55" i="1"/>
  <c r="AK56" i="1"/>
  <c r="AK55" i="1"/>
  <c r="BX26" i="1" l="1"/>
  <c r="AJ57" i="1" l="1"/>
  <c r="AK57" i="1"/>
  <c r="C55" i="1" l="1"/>
  <c r="E55" i="1"/>
  <c r="F55" i="1"/>
  <c r="J55" i="1"/>
  <c r="K55" i="1"/>
  <c r="L55" i="1"/>
  <c r="M55" i="1"/>
  <c r="N55" i="1"/>
  <c r="O55" i="1"/>
  <c r="AE55" i="1"/>
  <c r="AF55" i="1"/>
  <c r="AG55" i="1"/>
  <c r="AH55" i="1"/>
  <c r="AI55" i="1"/>
  <c r="AM55" i="1"/>
  <c r="AN55" i="1"/>
  <c r="AO55" i="1"/>
  <c r="AP55" i="1"/>
  <c r="AQ55" i="1"/>
  <c r="AR55" i="1"/>
  <c r="AS55" i="1"/>
  <c r="AT55" i="1"/>
  <c r="AU55" i="1"/>
  <c r="AV55" i="1"/>
  <c r="AZ55" i="1"/>
  <c r="BA55" i="1"/>
  <c r="BB55" i="1"/>
  <c r="BC55" i="1"/>
  <c r="BD55" i="1"/>
  <c r="BE55" i="1"/>
  <c r="BF55" i="1"/>
  <c r="BG55" i="1"/>
  <c r="BH55" i="1"/>
  <c r="BI55" i="1"/>
  <c r="BJ55" i="1"/>
  <c r="BK55" i="1"/>
  <c r="BL55" i="1"/>
  <c r="BM55" i="1"/>
  <c r="BN55" i="1"/>
  <c r="BO55" i="1"/>
  <c r="BP55" i="1"/>
  <c r="BQ55" i="1"/>
  <c r="BS55" i="1"/>
  <c r="BT55" i="1"/>
  <c r="BU55" i="1"/>
  <c r="BV55" i="1"/>
  <c r="BW55" i="1"/>
  <c r="BX55" i="1"/>
  <c r="BY55" i="1"/>
  <c r="BZ55" i="1"/>
  <c r="CB55" i="1"/>
  <c r="CC55" i="1"/>
  <c r="CD55" i="1"/>
  <c r="CE55" i="1"/>
  <c r="CF55" i="1"/>
  <c r="CG55" i="1"/>
  <c r="CH55" i="1"/>
  <c r="CI55" i="1"/>
  <c r="CJ55" i="1"/>
  <c r="CK55" i="1"/>
  <c r="CL55" i="1"/>
  <c r="CM55" i="1"/>
  <c r="CN55" i="1"/>
  <c r="CO55" i="1"/>
  <c r="CP55" i="1"/>
  <c r="CQ55" i="1"/>
  <c r="CR55" i="1"/>
  <c r="CS55" i="1"/>
  <c r="CU55" i="1"/>
  <c r="CV55" i="1"/>
  <c r="CW55" i="1"/>
  <c r="CX55" i="1"/>
  <c r="CY55" i="1"/>
  <c r="CZ55" i="1"/>
  <c r="DA55" i="1"/>
  <c r="DB55" i="1"/>
  <c r="DC55" i="1"/>
  <c r="DD55" i="1"/>
  <c r="C56" i="1"/>
  <c r="E56" i="1"/>
  <c r="F56" i="1"/>
  <c r="J56" i="1"/>
  <c r="K56" i="1"/>
  <c r="L56" i="1"/>
  <c r="M56" i="1"/>
  <c r="N56" i="1"/>
  <c r="O56" i="1"/>
  <c r="AE56" i="1"/>
  <c r="AF56" i="1"/>
  <c r="AG56" i="1"/>
  <c r="AH56" i="1"/>
  <c r="AI56" i="1"/>
  <c r="AM56" i="1"/>
  <c r="AN56" i="1"/>
  <c r="AO56" i="1"/>
  <c r="AP56" i="1"/>
  <c r="AQ56" i="1"/>
  <c r="AR56" i="1"/>
  <c r="AS56" i="1"/>
  <c r="AT56" i="1"/>
  <c r="AU56" i="1"/>
  <c r="AV56" i="1"/>
  <c r="AZ56" i="1"/>
  <c r="BA56" i="1"/>
  <c r="BB56" i="1"/>
  <c r="BC56" i="1"/>
  <c r="BD56" i="1"/>
  <c r="BE56" i="1"/>
  <c r="BF56" i="1"/>
  <c r="BG56" i="1"/>
  <c r="BH56" i="1"/>
  <c r="BI56" i="1"/>
  <c r="BJ56" i="1"/>
  <c r="BK56" i="1"/>
  <c r="BL56" i="1"/>
  <c r="BM56" i="1"/>
  <c r="BN56" i="1"/>
  <c r="BO56" i="1"/>
  <c r="BP56" i="1"/>
  <c r="BQ56" i="1"/>
  <c r="BS56" i="1"/>
  <c r="BT56" i="1"/>
  <c r="BU56" i="1"/>
  <c r="BV56" i="1"/>
  <c r="BW56" i="1"/>
  <c r="BX56" i="1"/>
  <c r="BY56" i="1"/>
  <c r="BZ56" i="1"/>
  <c r="CB56" i="1"/>
  <c r="CC56" i="1"/>
  <c r="CD56" i="1"/>
  <c r="CE56" i="1"/>
  <c r="CF56" i="1"/>
  <c r="CG56" i="1"/>
  <c r="CH56" i="1"/>
  <c r="CI56" i="1"/>
  <c r="CJ56" i="1"/>
  <c r="CK56" i="1"/>
  <c r="CL56" i="1"/>
  <c r="CM56" i="1"/>
  <c r="CN56" i="1"/>
  <c r="CO56" i="1"/>
  <c r="CP56" i="1"/>
  <c r="CQ56" i="1"/>
  <c r="CR56" i="1"/>
  <c r="CS56" i="1"/>
  <c r="CU56" i="1"/>
  <c r="CV56" i="1"/>
  <c r="CW56" i="1"/>
  <c r="CX56" i="1"/>
  <c r="CY56" i="1"/>
  <c r="CZ56" i="1"/>
  <c r="DA56" i="1"/>
  <c r="DB56" i="1"/>
  <c r="DC56" i="1"/>
  <c r="DD56" i="1"/>
  <c r="C57" i="1"/>
  <c r="E57" i="1"/>
  <c r="F57" i="1"/>
  <c r="J57" i="1"/>
  <c r="K57" i="1"/>
  <c r="L57" i="1"/>
  <c r="M57" i="1"/>
  <c r="N57" i="1"/>
  <c r="O57" i="1"/>
  <c r="AE57" i="1"/>
  <c r="AF57" i="1"/>
  <c r="AG57" i="1"/>
  <c r="AH57" i="1"/>
  <c r="AI57" i="1"/>
  <c r="AM57" i="1"/>
  <c r="AN57" i="1"/>
  <c r="AO57" i="1"/>
  <c r="AP57" i="1"/>
  <c r="AQ57" i="1"/>
  <c r="AR57" i="1"/>
  <c r="AS57" i="1"/>
  <c r="AT57" i="1"/>
  <c r="AU57" i="1"/>
  <c r="AV57" i="1"/>
  <c r="AZ57" i="1"/>
  <c r="BA57" i="1"/>
  <c r="BB57" i="1"/>
  <c r="BC57" i="1"/>
  <c r="BD57" i="1"/>
  <c r="BE57" i="1"/>
  <c r="BF57" i="1"/>
  <c r="BG57" i="1"/>
  <c r="BH57" i="1"/>
  <c r="BI57" i="1"/>
  <c r="BJ57" i="1"/>
  <c r="BK57" i="1"/>
  <c r="BL57" i="1"/>
  <c r="BM57" i="1"/>
  <c r="BN57" i="1"/>
  <c r="BO57" i="1"/>
  <c r="BP57" i="1"/>
  <c r="BQ57" i="1"/>
  <c r="CB57" i="1"/>
  <c r="CC57" i="1"/>
  <c r="CD57" i="1"/>
  <c r="CE57" i="1"/>
  <c r="CF57" i="1"/>
  <c r="CG57" i="1"/>
  <c r="CH57" i="1"/>
  <c r="CI57" i="1"/>
  <c r="CJ57" i="1"/>
  <c r="CK57" i="1"/>
  <c r="CL57" i="1"/>
  <c r="CM57" i="1"/>
  <c r="CN57" i="1"/>
  <c r="CO57" i="1"/>
  <c r="CP57" i="1"/>
  <c r="CQ57" i="1"/>
  <c r="CR57" i="1"/>
  <c r="CS57" i="1"/>
  <c r="CU57" i="1"/>
  <c r="CV57" i="1"/>
  <c r="CW57" i="1"/>
  <c r="CX57" i="1"/>
  <c r="CY57" i="1"/>
  <c r="CZ57" i="1"/>
  <c r="DA57" i="1"/>
  <c r="DB57" i="1"/>
  <c r="DC57" i="1"/>
  <c r="DD57" i="1"/>
  <c r="C58" i="1"/>
  <c r="E58" i="1"/>
  <c r="F58" i="1"/>
  <c r="J58" i="1"/>
  <c r="K58" i="1"/>
  <c r="L58" i="1"/>
  <c r="M58" i="1"/>
  <c r="N58" i="1"/>
  <c r="O58" i="1"/>
  <c r="AE58" i="1"/>
  <c r="AF58" i="1"/>
  <c r="AG58" i="1"/>
  <c r="AH58" i="1"/>
  <c r="AI58" i="1"/>
  <c r="AM58" i="1"/>
  <c r="AN58" i="1"/>
  <c r="AO58" i="1"/>
  <c r="AP58" i="1"/>
  <c r="AQ58" i="1"/>
  <c r="AR58" i="1"/>
  <c r="AS58" i="1"/>
  <c r="AT58" i="1"/>
  <c r="AU58" i="1"/>
  <c r="AV58" i="1"/>
  <c r="AZ58" i="1"/>
  <c r="BA58" i="1"/>
  <c r="BB58" i="1"/>
  <c r="BC58" i="1"/>
  <c r="BD58" i="1"/>
  <c r="BE58" i="1"/>
  <c r="BF58" i="1"/>
  <c r="BG58" i="1"/>
  <c r="BH58" i="1"/>
  <c r="BI58" i="1"/>
  <c r="BJ58" i="1"/>
  <c r="BK58" i="1"/>
  <c r="BL58" i="1"/>
  <c r="BM58" i="1"/>
  <c r="BN58" i="1"/>
  <c r="BO58" i="1"/>
  <c r="BP58" i="1"/>
  <c r="BQ58" i="1"/>
  <c r="BS58" i="1"/>
  <c r="BT58" i="1"/>
  <c r="BU58" i="1"/>
  <c r="BV58" i="1"/>
  <c r="BW58" i="1"/>
  <c r="BX58" i="1"/>
  <c r="BY58" i="1"/>
  <c r="BZ58" i="1"/>
  <c r="CB58" i="1"/>
  <c r="CC58" i="1"/>
  <c r="CD58" i="1"/>
  <c r="CE58" i="1"/>
  <c r="CF58" i="1"/>
  <c r="CG58" i="1"/>
  <c r="CH58" i="1"/>
  <c r="CI58" i="1"/>
  <c r="CJ58" i="1"/>
  <c r="CK58" i="1"/>
  <c r="CL58" i="1"/>
  <c r="CM58" i="1"/>
  <c r="CN58" i="1"/>
  <c r="CO58" i="1"/>
  <c r="CP58" i="1"/>
  <c r="CQ58" i="1"/>
  <c r="CR58" i="1"/>
  <c r="CS58" i="1"/>
  <c r="CU58" i="1"/>
  <c r="CV58" i="1"/>
  <c r="CW58" i="1"/>
  <c r="CX58" i="1"/>
  <c r="CY58" i="1"/>
  <c r="CZ58" i="1"/>
  <c r="DA58" i="1"/>
  <c r="DB58" i="1"/>
  <c r="DC58" i="1"/>
  <c r="DD58" i="1"/>
  <c r="C59" i="1"/>
  <c r="E59" i="1"/>
  <c r="F59" i="1"/>
  <c r="J59" i="1"/>
  <c r="K59" i="1"/>
  <c r="L59" i="1"/>
  <c r="M59" i="1"/>
  <c r="N59" i="1"/>
  <c r="O59" i="1"/>
  <c r="AE59" i="1"/>
  <c r="AF59" i="1"/>
  <c r="AG59" i="1"/>
  <c r="AH59" i="1"/>
  <c r="AI59" i="1"/>
  <c r="AM59" i="1"/>
  <c r="AN59" i="1"/>
  <c r="AO59" i="1"/>
  <c r="AP59" i="1"/>
  <c r="AQ59" i="1"/>
  <c r="AR59" i="1"/>
  <c r="AS59" i="1"/>
  <c r="AT59" i="1"/>
  <c r="AU59" i="1"/>
  <c r="AV59" i="1"/>
  <c r="AZ59" i="1"/>
  <c r="BA59" i="1"/>
  <c r="BB59" i="1"/>
  <c r="BC59" i="1"/>
  <c r="BD59" i="1"/>
  <c r="BE59" i="1"/>
  <c r="BF59" i="1"/>
  <c r="BG59" i="1"/>
  <c r="BH59" i="1"/>
  <c r="BI59" i="1"/>
  <c r="BJ59" i="1"/>
  <c r="BK59" i="1"/>
  <c r="BL59" i="1"/>
  <c r="BM59" i="1"/>
  <c r="BN59" i="1"/>
  <c r="BO59" i="1"/>
  <c r="BP59" i="1"/>
  <c r="BQ59" i="1"/>
  <c r="BS59" i="1"/>
  <c r="BT59" i="1"/>
  <c r="BU59" i="1"/>
  <c r="BV59" i="1"/>
  <c r="BW59" i="1"/>
  <c r="BX59" i="1"/>
  <c r="BY59" i="1"/>
  <c r="BZ59" i="1"/>
  <c r="CB59" i="1"/>
  <c r="CC59" i="1"/>
  <c r="CD59" i="1"/>
  <c r="CE59" i="1"/>
  <c r="CF59" i="1"/>
  <c r="CG59" i="1"/>
  <c r="CH59" i="1"/>
  <c r="CI59" i="1"/>
  <c r="CJ59" i="1"/>
  <c r="CK59" i="1"/>
  <c r="CL59" i="1"/>
  <c r="CM59" i="1"/>
  <c r="CN59" i="1"/>
  <c r="CO59" i="1"/>
  <c r="CP59" i="1"/>
  <c r="CQ59" i="1"/>
  <c r="CR59" i="1"/>
  <c r="CS59" i="1"/>
  <c r="CU59" i="1"/>
  <c r="CV59" i="1"/>
  <c r="CW59" i="1"/>
  <c r="CX59" i="1"/>
  <c r="CY59" i="1"/>
  <c r="CZ59" i="1"/>
  <c r="DA59" i="1"/>
  <c r="DB59" i="1"/>
  <c r="DC59" i="1"/>
  <c r="DD59" i="1"/>
  <c r="C60" i="1"/>
  <c r="E60" i="1"/>
  <c r="F60" i="1"/>
  <c r="J60" i="1"/>
  <c r="K60" i="1"/>
  <c r="L60" i="1"/>
  <c r="M60" i="1"/>
  <c r="N60" i="1"/>
  <c r="O60" i="1"/>
  <c r="AE60" i="1"/>
  <c r="AF60" i="1"/>
  <c r="AG60" i="1"/>
  <c r="AH60" i="1"/>
  <c r="AI60" i="1"/>
  <c r="AM60" i="1"/>
  <c r="AN60" i="1"/>
  <c r="AO60" i="1"/>
  <c r="AP60" i="1"/>
  <c r="AQ60" i="1"/>
  <c r="AR60" i="1"/>
  <c r="AS60" i="1"/>
  <c r="AT60" i="1"/>
  <c r="AU60" i="1"/>
  <c r="AV60" i="1"/>
  <c r="AZ60" i="1"/>
  <c r="BA60" i="1"/>
  <c r="BB60" i="1"/>
  <c r="BC60" i="1"/>
  <c r="BD60" i="1"/>
  <c r="BE60" i="1"/>
  <c r="BF60" i="1"/>
  <c r="BG60" i="1"/>
  <c r="BH60" i="1"/>
  <c r="BI60" i="1"/>
  <c r="BJ60" i="1"/>
  <c r="BK60" i="1"/>
  <c r="BL60" i="1"/>
  <c r="BM60" i="1"/>
  <c r="BN60" i="1"/>
  <c r="BO60" i="1"/>
  <c r="BP60" i="1"/>
  <c r="BQ60" i="1"/>
  <c r="BS60" i="1"/>
  <c r="BT60" i="1"/>
  <c r="BU60" i="1"/>
  <c r="BV60" i="1"/>
  <c r="BW60" i="1"/>
  <c r="BX60" i="1"/>
  <c r="BY60" i="1"/>
  <c r="BZ60" i="1"/>
  <c r="CB60" i="1"/>
  <c r="CC60" i="1"/>
  <c r="CD60" i="1"/>
  <c r="CE60" i="1"/>
  <c r="CF60" i="1"/>
  <c r="CG60" i="1"/>
  <c r="CH60" i="1"/>
  <c r="CI60" i="1"/>
  <c r="CJ60" i="1"/>
  <c r="CK60" i="1"/>
  <c r="CL60" i="1"/>
  <c r="CM60" i="1"/>
  <c r="CN60" i="1"/>
  <c r="CO60" i="1"/>
  <c r="CP60" i="1"/>
  <c r="CQ60" i="1"/>
  <c r="CR60" i="1"/>
  <c r="CS60" i="1"/>
  <c r="CU60" i="1"/>
  <c r="CV60" i="1"/>
  <c r="CW60" i="1"/>
  <c r="CX60" i="1"/>
  <c r="CY60" i="1"/>
  <c r="CZ60" i="1"/>
  <c r="DA60" i="1"/>
  <c r="DB60" i="1"/>
  <c r="DC60" i="1"/>
  <c r="DD60" i="1"/>
  <c r="C61" i="1"/>
  <c r="E61" i="1"/>
  <c r="F61" i="1"/>
  <c r="J61" i="1"/>
  <c r="K61" i="1"/>
  <c r="L61" i="1"/>
  <c r="M61" i="1"/>
  <c r="N61" i="1"/>
  <c r="O61" i="1"/>
  <c r="AE61" i="1"/>
  <c r="AF61" i="1"/>
  <c r="AG61" i="1"/>
  <c r="AH61" i="1"/>
  <c r="AI61" i="1"/>
  <c r="AM61" i="1"/>
  <c r="AN61" i="1"/>
  <c r="AO61" i="1"/>
  <c r="AP61" i="1"/>
  <c r="AQ61" i="1"/>
  <c r="AR61" i="1"/>
  <c r="AS61" i="1"/>
  <c r="AT61" i="1"/>
  <c r="AU61" i="1"/>
  <c r="AV61" i="1"/>
  <c r="AZ61" i="1"/>
  <c r="BA61" i="1"/>
  <c r="BB61" i="1"/>
  <c r="BC61" i="1"/>
  <c r="BD61" i="1"/>
  <c r="BE61" i="1"/>
  <c r="BF61" i="1"/>
  <c r="BG61" i="1"/>
  <c r="BH61" i="1"/>
  <c r="BI61" i="1"/>
  <c r="BJ61" i="1"/>
  <c r="BK61" i="1"/>
  <c r="BL61" i="1"/>
  <c r="BM61" i="1"/>
  <c r="BN61" i="1"/>
  <c r="BO61" i="1"/>
  <c r="BP61" i="1"/>
  <c r="BQ61" i="1"/>
  <c r="BS61" i="1"/>
  <c r="BT61" i="1"/>
  <c r="BU61" i="1"/>
  <c r="BV61" i="1"/>
  <c r="BW61" i="1"/>
  <c r="BX61" i="1"/>
  <c r="BY61" i="1"/>
  <c r="BZ61" i="1"/>
  <c r="CB61" i="1"/>
  <c r="CC61" i="1"/>
  <c r="CD61" i="1"/>
  <c r="CE61" i="1"/>
  <c r="CF61" i="1"/>
  <c r="CG61" i="1"/>
  <c r="CH61" i="1"/>
  <c r="CI61" i="1"/>
  <c r="CJ61" i="1"/>
  <c r="CK61" i="1"/>
  <c r="CL61" i="1"/>
  <c r="CM61" i="1"/>
  <c r="CN61" i="1"/>
  <c r="CO61" i="1"/>
  <c r="CP61" i="1"/>
  <c r="CQ61" i="1"/>
  <c r="CR61" i="1"/>
  <c r="CS61" i="1"/>
  <c r="CU61" i="1"/>
  <c r="CV61" i="1"/>
  <c r="CW61" i="1"/>
  <c r="CX61" i="1"/>
  <c r="CY61" i="1"/>
  <c r="CZ61" i="1"/>
  <c r="DA61" i="1"/>
  <c r="DB61" i="1"/>
  <c r="DC61" i="1"/>
  <c r="DD61" i="1"/>
  <c r="C62" i="1"/>
  <c r="E62" i="1"/>
  <c r="F62" i="1"/>
  <c r="J62" i="1"/>
  <c r="K62" i="1"/>
  <c r="L62" i="1"/>
  <c r="M62" i="1"/>
  <c r="N62" i="1"/>
  <c r="O62" i="1"/>
  <c r="AE62" i="1"/>
  <c r="AF62" i="1"/>
  <c r="AG62" i="1"/>
  <c r="AH62" i="1"/>
  <c r="AI62" i="1"/>
  <c r="AM62" i="1"/>
  <c r="AN62" i="1"/>
  <c r="AO62" i="1"/>
  <c r="AP62" i="1"/>
  <c r="AQ62" i="1"/>
  <c r="AR62" i="1"/>
  <c r="AS62" i="1"/>
  <c r="AT62" i="1"/>
  <c r="AU62" i="1"/>
  <c r="AV62" i="1"/>
  <c r="AZ62" i="1"/>
  <c r="BA62" i="1"/>
  <c r="BB62" i="1"/>
  <c r="BC62" i="1"/>
  <c r="BD62" i="1"/>
  <c r="BE62" i="1"/>
  <c r="BF62" i="1"/>
  <c r="BG62" i="1"/>
  <c r="BH62" i="1"/>
  <c r="BI62" i="1"/>
  <c r="BJ62" i="1"/>
  <c r="BK62" i="1"/>
  <c r="BL62" i="1"/>
  <c r="BM62" i="1"/>
  <c r="BN62" i="1"/>
  <c r="BO62" i="1"/>
  <c r="BP62" i="1"/>
  <c r="BQ62" i="1"/>
  <c r="BS62" i="1"/>
  <c r="BT62" i="1"/>
  <c r="BU62" i="1"/>
  <c r="BV62" i="1"/>
  <c r="BW62" i="1"/>
  <c r="BX62" i="1"/>
  <c r="BY62" i="1"/>
  <c r="BZ62" i="1"/>
  <c r="CB62" i="1"/>
  <c r="CC62" i="1"/>
  <c r="CD62" i="1"/>
  <c r="CE62" i="1"/>
  <c r="CF62" i="1"/>
  <c r="CG62" i="1"/>
  <c r="CH62" i="1"/>
  <c r="CI62" i="1"/>
  <c r="CJ62" i="1"/>
  <c r="CK62" i="1"/>
  <c r="CL62" i="1"/>
  <c r="CM62" i="1"/>
  <c r="CN62" i="1"/>
  <c r="CO62" i="1"/>
  <c r="CP62" i="1"/>
  <c r="CQ62" i="1"/>
  <c r="CR62" i="1"/>
  <c r="CS62" i="1"/>
  <c r="CU62" i="1"/>
  <c r="CV62" i="1"/>
  <c r="CW62" i="1"/>
  <c r="CX62" i="1"/>
  <c r="CY62" i="1"/>
  <c r="CZ62" i="1"/>
  <c r="DA62" i="1"/>
  <c r="DB62" i="1"/>
  <c r="DC62" i="1"/>
  <c r="DD62" i="1"/>
  <c r="C63" i="1"/>
  <c r="E63" i="1"/>
  <c r="F63" i="1"/>
  <c r="J63" i="1"/>
  <c r="K63" i="1"/>
  <c r="L63" i="1"/>
  <c r="M63" i="1"/>
  <c r="N63" i="1"/>
  <c r="O63" i="1"/>
  <c r="AE63" i="1"/>
  <c r="AF63" i="1"/>
  <c r="AG63" i="1"/>
  <c r="AH63" i="1"/>
  <c r="AI63" i="1"/>
  <c r="AM63" i="1"/>
  <c r="AN63" i="1"/>
  <c r="AO63" i="1"/>
  <c r="AP63" i="1"/>
  <c r="AQ63" i="1"/>
  <c r="AR63" i="1"/>
  <c r="AS63" i="1"/>
  <c r="AT63" i="1"/>
  <c r="AU63" i="1"/>
  <c r="AV63" i="1"/>
  <c r="AZ63" i="1"/>
  <c r="BA63" i="1"/>
  <c r="BB63" i="1"/>
  <c r="BC63" i="1"/>
  <c r="BD63" i="1"/>
  <c r="BE63" i="1"/>
  <c r="BF63" i="1"/>
  <c r="BG63" i="1"/>
  <c r="BH63" i="1"/>
  <c r="BI63" i="1"/>
  <c r="BJ63" i="1"/>
  <c r="BK63" i="1"/>
  <c r="BL63" i="1"/>
  <c r="BM63" i="1"/>
  <c r="BN63" i="1"/>
  <c r="BO63" i="1"/>
  <c r="BP63" i="1"/>
  <c r="BQ63" i="1"/>
  <c r="BS63" i="1"/>
  <c r="BT63" i="1"/>
  <c r="BU63" i="1"/>
  <c r="BV63" i="1"/>
  <c r="BW63" i="1"/>
  <c r="BX63" i="1"/>
  <c r="BY63" i="1"/>
  <c r="BZ63" i="1"/>
  <c r="CB63" i="1"/>
  <c r="CC63" i="1"/>
  <c r="CD63" i="1"/>
  <c r="CE63" i="1"/>
  <c r="CF63" i="1"/>
  <c r="CG63" i="1"/>
  <c r="CH63" i="1"/>
  <c r="CI63" i="1"/>
  <c r="CJ63" i="1"/>
  <c r="CK63" i="1"/>
  <c r="CL63" i="1"/>
  <c r="CM63" i="1"/>
  <c r="CN63" i="1"/>
  <c r="CO63" i="1"/>
  <c r="CP63" i="1"/>
  <c r="CQ63" i="1"/>
  <c r="CR63" i="1"/>
  <c r="CS63" i="1"/>
  <c r="CU63" i="1"/>
  <c r="CV63" i="1"/>
  <c r="CW63" i="1"/>
  <c r="CX63" i="1"/>
  <c r="CY63" i="1"/>
  <c r="CZ63" i="1"/>
  <c r="DA63" i="1"/>
  <c r="DB63" i="1"/>
  <c r="DC63" i="1"/>
  <c r="DD63" i="1"/>
</calcChain>
</file>

<file path=xl/comments1.xml><?xml version="1.0" encoding="utf-8"?>
<comments xmlns="http://schemas.openxmlformats.org/spreadsheetml/2006/main">
  <authors>
    <author/>
    <author>Diane Costello</author>
  </authors>
  <commentList>
    <comment ref="C5" authorId="0" shapeId="0">
      <text>
        <r>
          <rPr>
            <sz val="9"/>
            <color indexed="81"/>
            <rFont val="Tahoma"/>
            <family val="2"/>
          </rPr>
          <t>Canberra campus library operating from a reduced interim modular facility 2015-2016.</t>
        </r>
      </text>
    </comment>
    <comment ref="D5" authorId="0" shapeId="0">
      <text>
        <r>
          <rPr>
            <sz val="9"/>
            <color indexed="81"/>
            <rFont val="Tahoma"/>
            <family val="2"/>
          </rPr>
          <t>Canberra campus library operating from a reduced interim modular facility 2015-2016.</t>
        </r>
      </text>
    </comment>
    <comment ref="E5" authorId="0" shapeId="0">
      <text>
        <r>
          <rPr>
            <sz val="9"/>
            <color indexed="81"/>
            <rFont val="Tahoma"/>
            <family val="2"/>
          </rPr>
          <t>Canberra campus library operating from a reduced interim modular facility 2015-2016.</t>
        </r>
      </text>
    </comment>
    <comment ref="F5" authorId="0" shapeId="0">
      <text>
        <r>
          <rPr>
            <sz val="9"/>
            <color indexed="81"/>
            <rFont val="Tahoma"/>
            <family val="2"/>
          </rPr>
          <t>Canberra campus library operating from a reduced interim modular facility 2015-2016.</t>
        </r>
      </text>
    </comment>
    <comment ref="G5" authorId="0" shapeId="0">
      <text>
        <r>
          <rPr>
            <sz val="9"/>
            <color indexed="81"/>
            <rFont val="Tahoma"/>
            <family val="2"/>
          </rPr>
          <t>Canberra campus library operating from a reduced interim modular facility 2015-2016.</t>
        </r>
      </text>
    </comment>
    <comment ref="AK5" authorId="0" shapeId="0">
      <text>
        <r>
          <rPr>
            <sz val="9"/>
            <color indexed="81"/>
            <rFont val="Tahoma"/>
            <family val="2"/>
          </rPr>
          <t>Canberra campus library operating from a reduced interim modular facility 2015-2016.</t>
        </r>
      </text>
    </comment>
    <comment ref="F6" authorId="0" shapeId="0">
      <text>
        <r>
          <rPr>
            <sz val="9"/>
            <color indexed="81"/>
            <rFont val="Tahoma"/>
            <family val="2"/>
          </rPr>
          <t>Additional seating in teaching spaces i.e. flex labs</t>
        </r>
      </text>
    </comment>
    <comment ref="H6" authorId="0" shapeId="0">
      <text>
        <r>
          <rPr>
            <sz val="9"/>
            <color indexed="81"/>
            <rFont val="Tahoma"/>
            <family val="2"/>
          </rPr>
          <t>2014 figure included University Records = 3,000 lm these have been removed from the 2015 figure</t>
        </r>
      </text>
    </comment>
    <comment ref="J6" authorId="0" shapeId="0">
      <text>
        <r>
          <rPr>
            <sz val="9"/>
            <color indexed="81"/>
            <rFont val="Tahoma"/>
            <family val="2"/>
          </rPr>
          <t>6/7 &amp; 8 and above</t>
        </r>
      </text>
    </comment>
    <comment ref="K6" authorId="0" shapeId="0">
      <text>
        <r>
          <rPr>
            <sz val="9"/>
            <color indexed="81"/>
            <rFont val="Tahoma"/>
            <family val="2"/>
          </rPr>
          <t>4&amp;5_x000D_
Loss of hours through changes to staffing the libraries on Sundays</t>
        </r>
      </text>
    </comment>
    <comment ref="L6" authorId="0" shapeId="0">
      <text>
        <r>
          <rPr>
            <sz val="9"/>
            <color indexed="81"/>
            <rFont val="Tahoma"/>
            <family val="2"/>
          </rPr>
          <t>2/3_x000D_
Loss of hours through changes to staffing the libraries on Sundays</t>
        </r>
      </text>
    </comment>
    <comment ref="O6" authorId="0" shapeId="0">
      <text>
        <r>
          <rPr>
            <sz val="9"/>
            <color indexed="81"/>
            <rFont val="Tahoma"/>
            <family val="2"/>
          </rPr>
          <t>VERS staff have all been removed from the statistics</t>
        </r>
      </text>
    </comment>
    <comment ref="Q6" authorId="0" shapeId="0">
      <text>
        <r>
          <rPr>
            <sz val="9"/>
            <color indexed="81"/>
            <rFont val="Tahoma"/>
            <family val="2"/>
          </rPr>
          <t>Newly appointed staff starting at the bottom of the scale</t>
        </r>
      </text>
    </comment>
    <comment ref="R6" authorId="0" shapeId="0">
      <text>
        <r>
          <rPr>
            <sz val="9"/>
            <color indexed="81"/>
            <rFont val="Tahoma"/>
            <family val="2"/>
          </rPr>
          <t>Newly appointed staff starting at the bottom of the scale plus some Stand down staff</t>
        </r>
      </text>
    </comment>
    <comment ref="S6" authorId="0" shapeId="0">
      <text>
        <r>
          <rPr>
            <sz val="9"/>
            <color indexed="81"/>
            <rFont val="Tahoma"/>
            <family val="2"/>
          </rPr>
          <t>Headcount includes newly recruited Stand down staff</t>
        </r>
      </text>
    </comment>
    <comment ref="U6" authorId="0" shapeId="0">
      <text>
        <r>
          <rPr>
            <sz val="9"/>
            <color indexed="81"/>
            <rFont val="Tahoma"/>
            <family val="2"/>
          </rPr>
          <t>Newly appointed staff starting at the bottom of the scale now counted in HEW 5</t>
        </r>
      </text>
    </comment>
    <comment ref="W6" authorId="0" shapeId="0">
      <text>
        <r>
          <rPr>
            <sz val="9"/>
            <color indexed="81"/>
            <rFont val="Tahoma"/>
            <family val="2"/>
          </rPr>
          <t>Repository ANU08 only Library Communications staff now classed as other</t>
        </r>
      </text>
    </comment>
    <comment ref="X6" authorId="0" shapeId="0">
      <text>
        <r>
          <rPr>
            <sz val="9"/>
            <color indexed="81"/>
            <rFont val="Tahoma"/>
            <family val="2"/>
          </rPr>
          <t>Two Branch Managers now classed at HEW 9</t>
        </r>
      </text>
    </comment>
    <comment ref="Y6" authorId="0" shapeId="0">
      <text>
        <r>
          <rPr>
            <sz val="9"/>
            <color indexed="81"/>
            <rFont val="Tahoma"/>
            <family val="2"/>
          </rPr>
          <t>Two Branch Managers now classed at HEW 9, Associate Director and Director</t>
        </r>
      </text>
    </comment>
    <comment ref="Z6" authorId="0" shapeId="0">
      <text>
        <r>
          <rPr>
            <sz val="9"/>
            <color indexed="81"/>
            <rFont val="Tahoma"/>
            <family val="2"/>
          </rPr>
          <t>Library Comms team</t>
        </r>
      </text>
    </comment>
    <comment ref="AB6" authorId="0" shapeId="0">
      <text>
        <r>
          <rPr>
            <sz val="9"/>
            <color indexed="81"/>
            <rFont val="Tahoma"/>
            <family val="2"/>
          </rPr>
          <t>Reduction of research training and class presentations sessions - replaced with online learning modules (ie. LibGuides and other guides)</t>
        </r>
      </text>
    </comment>
    <comment ref="AC6" authorId="0" shapeId="0">
      <text>
        <r>
          <rPr>
            <sz val="9"/>
            <color indexed="81"/>
            <rFont val="Tahoma"/>
            <family val="2"/>
          </rPr>
          <t>Reduction of research training and class presentations sessions - replaced with online learning modules (ie. LibGuides and other guides)</t>
        </r>
      </text>
    </comment>
    <comment ref="AD6" authorId="0" shapeId="0">
      <text>
        <r>
          <rPr>
            <sz val="9"/>
            <color indexed="81"/>
            <rFont val="Tahoma"/>
            <family val="2"/>
          </rPr>
          <t>Increase in Reference queries from the Hancock Library - building work closed off access to various parts of the collection and staff were asked more questions than usual</t>
        </r>
      </text>
    </comment>
    <comment ref="AE6" authorId="0" shapeId="0">
      <text>
        <r>
          <rPr>
            <sz val="9"/>
            <color indexed="81"/>
            <rFont val="Tahoma"/>
            <family val="2"/>
          </rPr>
          <t xml:space="preserve">Error discovered - some statistics were being double counted, corrected for 2015. </t>
        </r>
      </text>
    </comment>
    <comment ref="AF6" authorId="0" shapeId="0">
      <text>
        <r>
          <rPr>
            <sz val="9"/>
            <color indexed="81"/>
            <rFont val="Tahoma"/>
            <family val="2"/>
          </rPr>
          <t>During renovations in the Hancock Library which required Library staff to undertake manual collection of resources,more items were held in the Reserve Collection ensure better customer service.</t>
        </r>
      </text>
    </comment>
    <comment ref="AG6" authorId="0" shapeId="0">
      <text>
        <r>
          <rPr>
            <sz val="9"/>
            <color indexed="81"/>
            <rFont val="Tahoma"/>
            <family val="2"/>
          </rPr>
          <t>Decrease in ULANZ members and borrowing is noted</t>
        </r>
      </text>
    </comment>
    <comment ref="AH6" authorId="0" shapeId="0">
      <text>
        <r>
          <rPr>
            <sz val="9"/>
            <color indexed="81"/>
            <rFont val="Tahoma"/>
            <family val="2"/>
          </rPr>
          <t>Now based in the Law Library</t>
        </r>
      </text>
    </comment>
    <comment ref="AI6" authorId="0" shapeId="0">
      <text>
        <r>
          <rPr>
            <sz val="9"/>
            <color indexed="81"/>
            <rFont val="Tahoma"/>
            <family val="2"/>
          </rPr>
          <t>Now based in the Law Library</t>
        </r>
      </text>
    </comment>
    <comment ref="AK6" authorId="0" shapeId="0">
      <text>
        <r>
          <rPr>
            <sz val="9"/>
            <color indexed="81"/>
            <rFont val="Tahoma"/>
            <family val="2"/>
          </rPr>
          <t>Chifley Library 24/7 from May 2015.</t>
        </r>
      </text>
    </comment>
    <comment ref="AM6" authorId="0" shapeId="0">
      <text>
        <r>
          <rPr>
            <sz val="9"/>
            <color indexed="81"/>
            <rFont val="Tahoma"/>
            <family val="2"/>
          </rPr>
          <t>Monograph freeze due the US$ vs A$</t>
        </r>
      </text>
    </comment>
    <comment ref="AT6" authorId="0" shapeId="0">
      <text>
        <r>
          <rPr>
            <sz val="9"/>
            <color indexed="81"/>
            <rFont val="Tahoma"/>
            <family val="2"/>
          </rPr>
          <t>Ebrary Academic Complete International Subscription</t>
        </r>
      </text>
    </comment>
    <comment ref="AU6" authorId="0" shapeId="0">
      <text>
        <r>
          <rPr>
            <sz val="9"/>
            <color indexed="81"/>
            <rFont val="Tahoma"/>
            <family val="2"/>
          </rPr>
          <t>EBL PDA</t>
        </r>
      </text>
    </comment>
    <comment ref="BD6" authorId="0" shapeId="0">
      <text>
        <r>
          <rPr>
            <sz val="9"/>
            <color indexed="81"/>
            <rFont val="Tahoma"/>
            <family val="2"/>
          </rPr>
          <t>Cancellation exercise for serials in place for all of 2015 due to the fall in the value of the US dollar</t>
        </r>
      </text>
    </comment>
    <comment ref="BE6" authorId="0" shapeId="0">
      <text>
        <r>
          <rPr>
            <sz val="9"/>
            <color indexed="81"/>
            <rFont val="Tahoma"/>
            <family val="2"/>
          </rPr>
          <t>Cancellation exercise for serials in place for all of 2015 due to the fall in the value of the US dollar</t>
        </r>
      </text>
    </comment>
    <comment ref="BF6" authorId="0" shapeId="0">
      <text>
        <r>
          <rPr>
            <sz val="9"/>
            <color indexed="81"/>
            <rFont val="Tahoma"/>
            <family val="2"/>
          </rPr>
          <t>Cancellation exercise for serials in place for all of 2015 due to the fall in the value of the US dollar</t>
        </r>
      </text>
    </comment>
    <comment ref="BG6" authorId="0" shapeId="0">
      <text>
        <r>
          <rPr>
            <sz val="9"/>
            <color indexed="81"/>
            <rFont val="Tahoma"/>
            <family val="2"/>
          </rPr>
          <t>Cancellation exercise for serials in place for all of 2015 due to the fall in the value of the US dollar</t>
        </r>
      </text>
    </comment>
    <comment ref="BH6" authorId="0" shapeId="0">
      <text>
        <r>
          <rPr>
            <sz val="9"/>
            <color indexed="81"/>
            <rFont val="Tahoma"/>
            <family val="2"/>
          </rPr>
          <t>Cancellation exercise for serials in place for all of 2015 due to the fall in the value of the US dollar</t>
        </r>
      </text>
    </comment>
    <comment ref="BI6" authorId="0" shapeId="0">
      <text>
        <r>
          <rPr>
            <sz val="9"/>
            <color indexed="81"/>
            <rFont val="Tahoma"/>
            <family val="2"/>
          </rPr>
          <t>Cancellation exercise for serials in place for all of 2015 due to the fall in the value of the US dollar</t>
        </r>
      </text>
    </comment>
    <comment ref="BK6" authorId="0" shapeId="0">
      <text>
        <r>
          <rPr>
            <sz val="9"/>
            <color indexed="81"/>
            <rFont val="Tahoma"/>
            <family val="2"/>
          </rPr>
          <t>Cancellation exercise for serials in place for all of 2015 due to the fall in the value of the US dollar</t>
        </r>
      </text>
    </comment>
    <comment ref="BL6" authorId="0" shapeId="0">
      <text>
        <r>
          <rPr>
            <sz val="9"/>
            <color indexed="81"/>
            <rFont val="Tahoma"/>
            <family val="2"/>
          </rPr>
          <t>Cancellation exercise for serials in place for all of 2015 due to the fall in the value of the US dollar</t>
        </r>
      </text>
    </comment>
    <comment ref="BM6" authorId="0" shapeId="0">
      <text>
        <r>
          <rPr>
            <sz val="9"/>
            <color indexed="81"/>
            <rFont val="Tahoma"/>
            <family val="2"/>
          </rPr>
          <t>Cancellation exercise for serials in place for all of 2015 due to the fall in the value of the US dollar</t>
        </r>
      </text>
    </comment>
    <comment ref="BN6" authorId="0" shapeId="0">
      <text>
        <r>
          <rPr>
            <sz val="9"/>
            <color indexed="81"/>
            <rFont val="Tahoma"/>
            <family val="2"/>
          </rPr>
          <t>Cancellation exercise for serials in place for all of 2015 due to the fall in the value of the US dollar</t>
        </r>
      </text>
    </comment>
    <comment ref="BO6" authorId="0" shapeId="0">
      <text>
        <r>
          <rPr>
            <sz val="9"/>
            <color indexed="81"/>
            <rFont val="Tahoma"/>
            <family val="2"/>
          </rPr>
          <t>Cancellation exercise for serials in place for all of 2015 due to the fall in the value of the US dollar</t>
        </r>
      </text>
    </comment>
    <comment ref="BP6" authorId="0" shapeId="0">
      <text>
        <r>
          <rPr>
            <sz val="9"/>
            <color indexed="81"/>
            <rFont val="Tahoma"/>
            <family val="2"/>
          </rPr>
          <t>Change to Elsevier titles</t>
        </r>
      </text>
    </comment>
    <comment ref="BQ6" authorId="0" shapeId="0">
      <text>
        <r>
          <rPr>
            <sz val="9"/>
            <color indexed="81"/>
            <rFont val="Tahoma"/>
            <family val="2"/>
          </rPr>
          <t>Change to Elsevier titles_x000D_
Cancellation exercise for serials in place for all of 2015 due to the fall in the value of the US dollar</t>
        </r>
      </text>
    </comment>
    <comment ref="BS6" authorId="0" shapeId="0">
      <text>
        <r>
          <rPr>
            <sz val="9"/>
            <color indexed="81"/>
            <rFont val="Tahoma"/>
            <family val="2"/>
          </rPr>
          <t>Monograph purchasing freeze in place for later half of 2015 due to foreign currency fluctuations</t>
        </r>
      </text>
    </comment>
    <comment ref="BT6" authorId="0" shapeId="0">
      <text>
        <r>
          <rPr>
            <sz val="9"/>
            <color indexed="81"/>
            <rFont val="Tahoma"/>
            <family val="2"/>
          </rPr>
          <t>Fluctuations in foreign currency particularly the US dollar, cancellation process carried out</t>
        </r>
      </text>
    </comment>
    <comment ref="BV6" authorId="0" shapeId="0">
      <text>
        <r>
          <rPr>
            <sz val="9"/>
            <color indexed="81"/>
            <rFont val="Tahoma"/>
            <family val="2"/>
          </rPr>
          <t>Budget reduced due to fewer staff</t>
        </r>
      </text>
    </comment>
    <comment ref="BW6" authorId="0" shapeId="0">
      <text>
        <r>
          <rPr>
            <sz val="9"/>
            <color indexed="81"/>
            <rFont val="Tahoma"/>
            <family val="2"/>
          </rPr>
          <t>3% annual increase for staff</t>
        </r>
      </text>
    </comment>
    <comment ref="BZ6" authorId="0" shapeId="0">
      <text>
        <r>
          <rPr>
            <sz val="9"/>
            <color indexed="81"/>
            <rFont val="Tahoma"/>
            <family val="2"/>
          </rPr>
          <t>See comments above re foreign currency fluctuations - cancellations occured</t>
        </r>
      </text>
    </comment>
    <comment ref="CU6" authorId="0" shapeId="0">
      <text>
        <r>
          <rPr>
            <sz val="9"/>
            <color indexed="81"/>
            <rFont val="Tahoma"/>
            <family val="2"/>
          </rPr>
          <t>Ingest of Research Office dark archive</t>
        </r>
      </text>
    </comment>
    <comment ref="CV6" authorId="0" shapeId="0">
      <text>
        <r>
          <rPr>
            <sz val="9"/>
            <color indexed="81"/>
            <rFont val="Tahoma"/>
            <family val="2"/>
          </rPr>
          <t>Ingest of Research Office dark archive</t>
        </r>
      </text>
    </comment>
    <comment ref="CW6" authorId="0" shapeId="0">
      <text>
        <r>
          <rPr>
            <sz val="9"/>
            <color indexed="81"/>
            <rFont val="Tahoma"/>
            <family val="2"/>
          </rPr>
          <t>Ingest of Research Office dark archive</t>
        </r>
      </text>
    </comment>
    <comment ref="CX6" authorId="0" shapeId="0">
      <text>
        <r>
          <rPr>
            <sz val="9"/>
            <color indexed="81"/>
            <rFont val="Tahoma"/>
            <family val="2"/>
          </rPr>
          <t>Ingest of Research Office dark archive</t>
        </r>
      </text>
    </comment>
    <comment ref="CY6" authorId="0" shapeId="0">
      <text>
        <r>
          <rPr>
            <sz val="9"/>
            <color indexed="81"/>
            <rFont val="Tahoma"/>
            <family val="2"/>
          </rPr>
          <t>Updated software now allows the collection of this statistic</t>
        </r>
      </text>
    </comment>
    <comment ref="CZ6" authorId="0" shapeId="0">
      <text>
        <r>
          <rPr>
            <sz val="9"/>
            <color indexed="81"/>
            <rFont val="Tahoma"/>
            <family val="2"/>
          </rPr>
          <t>Unable to count what is full text and what is not</t>
        </r>
      </text>
    </comment>
    <comment ref="DA6" authorId="0" shapeId="0">
      <text>
        <r>
          <rPr>
            <sz val="9"/>
            <color indexed="81"/>
            <rFont val="Tahoma"/>
            <family val="2"/>
          </rPr>
          <t>Ingest of Research Office dark archive and updated software now allows the collection of this statistic</t>
        </r>
      </text>
    </comment>
    <comment ref="DB6" authorId="0" shapeId="0">
      <text>
        <r>
          <rPr>
            <sz val="9"/>
            <color indexed="81"/>
            <rFont val="Tahoma"/>
            <family val="2"/>
          </rPr>
          <t>Unable to split out what is full text and what is not so total figure entered here.</t>
        </r>
      </text>
    </comment>
    <comment ref="DC6" authorId="0" shapeId="0">
      <text>
        <r>
          <rPr>
            <sz val="9"/>
            <color indexed="81"/>
            <rFont val="Tahoma"/>
            <family val="2"/>
          </rPr>
          <t>Unable to ascertain</t>
        </r>
      </text>
    </comment>
    <comment ref="DD6" authorId="0" shapeId="0">
      <text>
        <r>
          <rPr>
            <sz val="9"/>
            <color indexed="81"/>
            <rFont val="Tahoma"/>
            <family val="2"/>
          </rPr>
          <t>Unable to split out what is full text and what is not so total figure entered only into one field.</t>
        </r>
      </text>
    </comment>
    <comment ref="BN7" authorId="0" shapeId="0">
      <text>
        <r>
          <rPr>
            <sz val="9"/>
            <color indexed="81"/>
            <rFont val="Tahoma"/>
            <family val="2"/>
          </rPr>
          <t>Need to add total of T&amp;F SSH package which is not yet included on the Deemed list (TBC)</t>
        </r>
      </text>
    </comment>
    <comment ref="BO7" authorId="0" shapeId="0">
      <text>
        <r>
          <rPr>
            <sz val="9"/>
            <color indexed="81"/>
            <rFont val="Tahoma"/>
            <family val="2"/>
          </rPr>
          <t>Need to add total of T&amp;F SSH package which is not yet included on the Deemed list (TBC)</t>
        </r>
      </text>
    </comment>
    <comment ref="BY7" authorId="0" shapeId="0">
      <text>
        <r>
          <rPr>
            <sz val="9"/>
            <color indexed="81"/>
            <rFont val="Tahoma"/>
            <family val="2"/>
          </rPr>
          <t>Alma/Primo implementation fee_x000D_
Furniture and AV equipment</t>
        </r>
      </text>
    </comment>
    <comment ref="C9" authorId="0" shapeId="0">
      <text>
        <r>
          <rPr>
            <sz val="9"/>
            <color indexed="81"/>
            <rFont val="Tahoma"/>
            <family val="2"/>
          </rPr>
          <t>Rockhampton North, Rockhampton City, Gladstone, Gladstone City, Emerald, Bundaberg, Mackay, Mackay City, Mackay Trades, Noosa, Brisbane, Sydney, Melbourne</t>
        </r>
      </text>
    </comment>
    <comment ref="O9" authorId="0" shapeId="0">
      <text>
        <r>
          <rPr>
            <sz val="9"/>
            <color indexed="81"/>
            <rFont val="Tahoma"/>
            <family val="2"/>
          </rPr>
          <t>Former CQ TAFE staff included in 2015 staff census</t>
        </r>
      </text>
    </comment>
    <comment ref="Y9" authorId="0" shapeId="0">
      <text>
        <r>
          <rPr>
            <sz val="9"/>
            <color indexed="81"/>
            <rFont val="Tahoma"/>
            <family val="2"/>
          </rPr>
          <t>Package - management aligned</t>
        </r>
      </text>
    </comment>
    <comment ref="Z9" authorId="0" shapeId="0">
      <text>
        <r>
          <rPr>
            <sz val="9"/>
            <color indexed="81"/>
            <rFont val="Tahoma"/>
            <family val="2"/>
          </rPr>
          <t>Former CQ TAFE staff not aligned to HEW levels</t>
        </r>
      </text>
    </comment>
    <comment ref="AD9" authorId="0" shapeId="0">
      <text>
        <r>
          <rPr>
            <sz val="9"/>
            <color indexed="81"/>
            <rFont val="Tahoma"/>
            <family val="2"/>
          </rPr>
          <t>Two systems running simultaneously</t>
        </r>
      </text>
    </comment>
    <comment ref="AF9" authorId="0" shapeId="0">
      <text>
        <r>
          <rPr>
            <sz val="9"/>
            <color indexed="81"/>
            <rFont val="Tahoma"/>
            <family val="2"/>
          </rPr>
          <t>This was a trial</t>
        </r>
      </text>
    </comment>
    <comment ref="AK9" authorId="0" shapeId="0">
      <text>
        <r>
          <rPr>
            <sz val="9"/>
            <color indexed="81"/>
            <rFont val="Tahoma"/>
            <family val="2"/>
          </rPr>
          <t>No door counters at VET libraries</t>
        </r>
      </text>
    </comment>
    <comment ref="AM9" authorId="0" shapeId="0">
      <text>
        <r>
          <rPr>
            <sz val="9"/>
            <color indexed="81"/>
            <rFont val="Tahoma"/>
            <family val="2"/>
          </rPr>
          <t>Reduction in print acquisitions</t>
        </r>
      </text>
    </comment>
    <comment ref="AN9" authorId="0" shapeId="0">
      <text>
        <r>
          <rPr>
            <sz val="9"/>
            <color indexed="81"/>
            <rFont val="Tahoma"/>
            <family val="2"/>
          </rPr>
          <t>Review of print items held</t>
        </r>
      </text>
    </comment>
    <comment ref="AQ9" authorId="0" shapeId="0">
      <text>
        <r>
          <rPr>
            <sz val="9"/>
            <color indexed="81"/>
            <rFont val="Tahoma"/>
            <family val="2"/>
          </rPr>
          <t>This figure includes withdrawals which were unable to be provided for the 2014 year.</t>
        </r>
      </text>
    </comment>
    <comment ref="AS9" authorId="0" shapeId="0">
      <text>
        <r>
          <rPr>
            <sz val="9"/>
            <color indexed="81"/>
            <rFont val="Tahoma"/>
            <family val="2"/>
          </rPr>
          <t>Increased purchase of electronic resources</t>
        </r>
      </text>
    </comment>
    <comment ref="AZ9" authorId="0" shapeId="0">
      <text>
        <r>
          <rPr>
            <sz val="9"/>
            <color indexed="81"/>
            <rFont val="Tahoma"/>
            <family val="2"/>
          </rPr>
          <t>purchased 0 (print)_x000D_
gratis (0 ) print</t>
        </r>
      </text>
    </comment>
    <comment ref="BA9" authorId="0" shapeId="0">
      <text>
        <r>
          <rPr>
            <sz val="9"/>
            <color indexed="81"/>
            <rFont val="Tahoma"/>
            <family val="2"/>
          </rPr>
          <t>purchased 0 (electronic)_x000D_
gratis 0 (electronic)</t>
        </r>
      </text>
    </comment>
    <comment ref="BB9" authorId="0" shapeId="0">
      <text>
        <r>
          <rPr>
            <sz val="9"/>
            <color indexed="81"/>
            <rFont val="Tahoma"/>
            <family val="2"/>
          </rPr>
          <t>(deemed list 2015)_x000D_
no new titles added in 2015</t>
        </r>
      </text>
    </comment>
    <comment ref="BC9" authorId="0" shapeId="0">
      <text>
        <r>
          <rPr>
            <sz val="9"/>
            <color indexed="81"/>
            <rFont val="Tahoma"/>
            <family val="2"/>
          </rPr>
          <t>from 2015 deemed list</t>
        </r>
      </text>
    </comment>
    <comment ref="BD9" authorId="0" shapeId="0">
      <text>
        <r>
          <rPr>
            <sz val="9"/>
            <color indexed="81"/>
            <rFont val="Tahoma"/>
            <family val="2"/>
          </rPr>
          <t>from 2015 deemed list</t>
        </r>
      </text>
    </comment>
    <comment ref="BF9" authorId="0" shapeId="0">
      <text>
        <r>
          <rPr>
            <sz val="9"/>
            <color indexed="81"/>
            <rFont val="Tahoma"/>
            <family val="2"/>
          </rPr>
          <t>purchased 0 (print)</t>
        </r>
      </text>
    </comment>
    <comment ref="BG9" authorId="0" shapeId="0">
      <text>
        <r>
          <rPr>
            <sz val="9"/>
            <color indexed="81"/>
            <rFont val="Tahoma"/>
            <family val="2"/>
          </rPr>
          <t>purchased (0) electronic</t>
        </r>
      </text>
    </comment>
    <comment ref="BH9" authorId="0" shapeId="0">
      <text>
        <r>
          <rPr>
            <sz val="9"/>
            <color indexed="81"/>
            <rFont val="Tahoma"/>
            <family val="2"/>
          </rPr>
          <t>from 2015 deemed list</t>
        </r>
      </text>
    </comment>
    <comment ref="BJ9" authorId="0" shapeId="0">
      <text>
        <r>
          <rPr>
            <sz val="9"/>
            <color indexed="81"/>
            <rFont val="Tahoma"/>
            <family val="2"/>
          </rPr>
          <t>from 2015 deemed list_x000D_
international index to music perioldicals</t>
        </r>
      </text>
    </comment>
    <comment ref="BL9" authorId="0" shapeId="0">
      <text>
        <r>
          <rPr>
            <sz val="9"/>
            <color indexed="81"/>
            <rFont val="Tahoma"/>
            <family val="2"/>
          </rPr>
          <t>4516 = (4516 (41A previous year) - 0 (40A this year)</t>
        </r>
      </text>
    </comment>
    <comment ref="BM9" authorId="0" shapeId="0">
      <text>
        <r>
          <rPr>
            <sz val="9"/>
            <color indexed="81"/>
            <rFont val="Tahoma"/>
            <family val="2"/>
          </rPr>
          <t xml:space="preserve">43 = 43 (41B previous year) - 0 (40B this year)_x000D_
</t>
        </r>
      </text>
    </comment>
    <comment ref="BN9" authorId="0" shapeId="0">
      <text>
        <r>
          <rPr>
            <sz val="9"/>
            <color indexed="81"/>
            <rFont val="Tahoma"/>
            <family val="2"/>
          </rPr>
          <t>from 2015 deemed list total number of current titles publisher collection (top list)</t>
        </r>
      </text>
    </comment>
    <comment ref="BP9" authorId="0" shapeId="0">
      <text>
        <r>
          <rPr>
            <sz val="9"/>
            <color indexed="81"/>
            <rFont val="Tahoma"/>
            <family val="2"/>
          </rPr>
          <t>From 2015 deemed list total number of current titles aggregator collection</t>
        </r>
      </text>
    </comment>
    <comment ref="BQ9" authorId="0" shapeId="0">
      <text>
        <r>
          <rPr>
            <sz val="9"/>
            <color indexed="81"/>
            <rFont val="Tahoma"/>
            <family val="2"/>
          </rPr>
          <t>No change to our budget, hence our subscriptions remained  much the same.</t>
        </r>
      </text>
    </comment>
    <comment ref="BY9" authorId="0" shapeId="0">
      <text>
        <r>
          <rPr>
            <sz val="9"/>
            <color indexed="81"/>
            <rFont val="Tahoma"/>
            <family val="2"/>
          </rPr>
          <t>Book-eye, self-check, security gates</t>
        </r>
      </text>
    </comment>
    <comment ref="E10" authorId="0" shapeId="0">
      <text>
        <r>
          <rPr>
            <sz val="9"/>
            <color indexed="81"/>
            <rFont val="Tahoma"/>
            <family val="2"/>
          </rPr>
          <t>Alice Springs 55_x000D_
Palmerston 40</t>
        </r>
      </text>
    </comment>
    <comment ref="F10" authorId="0" shapeId="0">
      <text>
        <r>
          <rPr>
            <sz val="9"/>
            <color indexed="81"/>
            <rFont val="Tahoma"/>
            <family val="2"/>
          </rPr>
          <t>Some issues with 2014 data. Seats incorrectly counted at one location. Some reduction in seating due to internal moves / reorganization.</t>
        </r>
      </text>
    </comment>
    <comment ref="J10" authorId="0" shapeId="0">
      <text>
        <r>
          <rPr>
            <sz val="9"/>
            <color indexed="81"/>
            <rFont val="Tahoma"/>
            <family val="2"/>
          </rPr>
          <t>Sydney Campus Librarian</t>
        </r>
      </text>
    </comment>
    <comment ref="AB10" authorId="0" shapeId="0">
      <text>
        <r>
          <rPr>
            <sz val="9"/>
            <color indexed="81"/>
            <rFont val="Tahoma"/>
            <family val="2"/>
          </rPr>
          <t>Number decreased as we can now run face to face and online simultaneously (in the one session).</t>
        </r>
      </text>
    </comment>
    <comment ref="AF10" authorId="0" shapeId="0">
      <text>
        <r>
          <rPr>
            <sz val="9"/>
            <color indexed="81"/>
            <rFont val="Tahoma"/>
            <family val="2"/>
          </rPr>
          <t>Short Term Loan at Sydney and Melbourne campuses</t>
        </r>
      </text>
    </comment>
    <comment ref="AO10" authorId="0" shapeId="0">
      <text>
        <r>
          <rPr>
            <sz val="9"/>
            <color indexed="81"/>
            <rFont val="Tahoma"/>
            <family val="2"/>
          </rPr>
          <t>Amended 30/05/16</t>
        </r>
      </text>
    </comment>
    <comment ref="AU10" authorId="0" shapeId="0">
      <text>
        <r>
          <rPr>
            <sz val="9"/>
            <color indexed="81"/>
            <rFont val="Tahoma"/>
            <family val="2"/>
          </rPr>
          <t>Had to cease PDA program due to exchange rate losses</t>
        </r>
      </text>
    </comment>
    <comment ref="BS10" authorId="0" shapeId="0">
      <text>
        <r>
          <rPr>
            <sz val="9"/>
            <color indexed="81"/>
            <rFont val="Tahoma"/>
            <family val="2"/>
          </rPr>
          <t>Lower US dollar exchange rate</t>
        </r>
      </text>
    </comment>
    <comment ref="BY10" authorId="0" shapeId="0">
      <text>
        <r>
          <rPr>
            <sz val="9"/>
            <color indexed="81"/>
            <rFont val="Tahoma"/>
            <family val="2"/>
          </rPr>
          <t>One off purchase of high use print books as ebooks from grant</t>
        </r>
      </text>
    </comment>
    <comment ref="CU10" authorId="0" shapeId="0">
      <text>
        <r>
          <rPr>
            <sz val="9"/>
            <color indexed="81"/>
            <rFont val="Tahoma"/>
            <family val="2"/>
          </rPr>
          <t xml:space="preserve">About 50% of this is items belonging to the living archive of aboriginal languages http://laal.cdu.edu.au _x000D_
_x000D_
</t>
        </r>
      </text>
    </comment>
    <comment ref="CV10" authorId="0" shapeId="0">
      <text>
        <r>
          <rPr>
            <sz val="9"/>
            <color indexed="81"/>
            <rFont val="Tahoma"/>
            <family val="2"/>
          </rPr>
          <t xml:space="preserve">About 50% of this is items belonging to the living archive of aboriginal languages http://laal.cdu.edu.au Either still in processing or embargoed._x000D_
</t>
        </r>
      </text>
    </comment>
    <comment ref="CX10" authorId="0" shapeId="0">
      <text>
        <r>
          <rPr>
            <sz val="9"/>
            <color indexed="81"/>
            <rFont val="Tahoma"/>
            <family val="2"/>
          </rPr>
          <t>1st year we can get this data.</t>
        </r>
      </text>
    </comment>
    <comment ref="CY10" authorId="0" shapeId="0">
      <text>
        <r>
          <rPr>
            <sz val="9"/>
            <color indexed="81"/>
            <rFont val="Tahoma"/>
            <family val="2"/>
          </rPr>
          <t>1st year we can get this data.</t>
        </r>
      </text>
    </comment>
    <comment ref="CZ10" authorId="0" shapeId="0">
      <text>
        <r>
          <rPr>
            <sz val="9"/>
            <color indexed="81"/>
            <rFont val="Tahoma"/>
            <family val="2"/>
          </rPr>
          <t>1st year we can get this data.</t>
        </r>
      </text>
    </comment>
    <comment ref="C11" authorId="0" shapeId="0">
      <text>
        <r>
          <rPr>
            <sz val="9"/>
            <color indexed="81"/>
            <rFont val="Tahoma"/>
            <family val="2"/>
          </rPr>
          <t>Ontario closed June 2015</t>
        </r>
      </text>
    </comment>
    <comment ref="AQ11" authorId="0" shapeId="0">
      <text>
        <r>
          <rPr>
            <sz val="9"/>
            <color indexed="81"/>
            <rFont val="Tahoma"/>
            <family val="2"/>
          </rPr>
          <t>Due to a system change many records were purged and could not be counted</t>
        </r>
      </text>
    </comment>
    <comment ref="AM12" authorId="0" shapeId="0">
      <text>
        <r>
          <rPr>
            <sz val="9"/>
            <color indexed="81"/>
            <rFont val="Tahoma"/>
            <family val="2"/>
          </rPr>
          <t>3,129 physical, 1,846 eres, 12,783 ebooks, 853 videos</t>
        </r>
      </text>
    </comment>
    <comment ref="AS12" authorId="0" shapeId="0">
      <text>
        <r>
          <rPr>
            <sz val="9"/>
            <color indexed="81"/>
            <rFont val="Tahoma"/>
            <family val="2"/>
          </rPr>
          <t>12,783 ebooks, 1,846 eres, 853 videos</t>
        </r>
      </text>
    </comment>
    <comment ref="CC13" authorId="0" shapeId="0">
      <text>
        <r>
          <rPr>
            <sz val="9"/>
            <color indexed="81"/>
            <rFont val="Tahoma"/>
            <family val="2"/>
          </rPr>
          <t xml:space="preserve">increase in Alumni </t>
        </r>
      </text>
    </comment>
    <comment ref="C14" authorId="0" shapeId="0">
      <text>
        <r>
          <rPr>
            <sz val="9"/>
            <color indexed="81"/>
            <rFont val="Tahoma"/>
            <family val="2"/>
          </rPr>
          <t>Mt Lawley Campus_x000D_
Joondalup Campus_x000D_
South West Campus (Bunbury)</t>
        </r>
      </text>
    </comment>
    <comment ref="E14" authorId="0" shapeId="0">
      <text>
        <r>
          <rPr>
            <sz val="9"/>
            <color indexed="81"/>
            <rFont val="Tahoma"/>
            <family val="2"/>
          </rPr>
          <t>Mt Lawley Campus 7:00 AM-10:00 PM_x000D_
Joondalup Campus 7:00 AM-10:00 PM_x000D_
South West Campus (Bunbury) 8:30 AM- 8:00 PM</t>
        </r>
      </text>
    </comment>
    <comment ref="F14" authorId="0" shapeId="0">
      <text>
        <r>
          <rPr>
            <sz val="9"/>
            <color indexed="81"/>
            <rFont val="Tahoma"/>
            <family val="2"/>
          </rPr>
          <t xml:space="preserve">Bunbury:86 seats,including 29 carrels_x000D_
Mt Lawley: 393 seats, including 120 carrels, and 729 tables_x000D_
Joondalup 131 carrels, 589 seats, 450 tables_x000D_
_x000D_
</t>
        </r>
      </text>
    </comment>
    <comment ref="G14" authorId="0" shapeId="0">
      <text>
        <r>
          <rPr>
            <sz val="9"/>
            <color indexed="81"/>
            <rFont val="Tahoma"/>
            <family val="2"/>
          </rPr>
          <t>Joondalup 8960 linear m_x000D_
Mt Lawley 7728 linear m_x000D_
Bunbury 1502 linear m</t>
        </r>
      </text>
    </comment>
    <comment ref="Q14" authorId="0" shapeId="0">
      <text>
        <r>
          <rPr>
            <sz val="9"/>
            <color indexed="81"/>
            <rFont val="Tahoma"/>
            <family val="2"/>
          </rPr>
          <t>The only staff we employ staff at HEW 2 are casuals and the number can vary throughout the year. Calculating casual HEW2 as full time employees is an estimate only. 2014 figure was not calculated as FTE</t>
        </r>
      </text>
    </comment>
    <comment ref="AE14" authorId="0" shapeId="0">
      <text>
        <r>
          <rPr>
            <sz val="9"/>
            <color indexed="81"/>
            <rFont val="Tahoma"/>
            <family val="2"/>
          </rPr>
          <t>BONUS+ loans and doc del loans not included in this figure</t>
        </r>
      </text>
    </comment>
    <comment ref="AR14" authorId="0" shapeId="0">
      <text>
        <r>
          <rPr>
            <sz val="9"/>
            <color indexed="81"/>
            <rFont val="Tahoma"/>
            <family val="2"/>
          </rPr>
          <t xml:space="preserve">Did not use EBL's Patron-driven model in 2015._x000D_
</t>
        </r>
      </text>
    </comment>
    <comment ref="AU14" authorId="0" shapeId="0">
      <text>
        <r>
          <rPr>
            <sz val="9"/>
            <color indexed="81"/>
            <rFont val="Tahoma"/>
            <family val="2"/>
          </rPr>
          <t>Kanopy video streaming PDA packages</t>
        </r>
      </text>
    </comment>
    <comment ref="BD14" authorId="0" shapeId="0">
      <text>
        <r>
          <rPr>
            <sz val="9"/>
            <color indexed="81"/>
            <rFont val="Tahoma"/>
            <family val="2"/>
          </rPr>
          <t>ProQuest Arts Module added for 2015 - number of titles TBC.</t>
        </r>
      </text>
    </comment>
    <comment ref="BE14" authorId="0" shapeId="0">
      <text>
        <r>
          <rPr>
            <sz val="9"/>
            <color indexed="81"/>
            <rFont val="Tahoma"/>
            <family val="2"/>
          </rPr>
          <t>Informit - upgraded from Core Collection to CAUL Complete Package for 2015 - number of titles TBC</t>
        </r>
      </text>
    </comment>
    <comment ref="BL14" authorId="0" shapeId="0">
      <text>
        <r>
          <rPr>
            <sz val="9"/>
            <color indexed="81"/>
            <rFont val="Tahoma"/>
            <family val="2"/>
          </rPr>
          <t>Informit collections cancelled due to upgrade to CAUL Complete Package for 2015 (number of titles TBC).</t>
        </r>
      </text>
    </comment>
    <comment ref="BP14" authorId="0" shapeId="0">
      <text>
        <r>
          <rPr>
            <sz val="9"/>
            <color indexed="81"/>
            <rFont val="Tahoma"/>
            <family val="2"/>
          </rPr>
          <t xml:space="preserve">ProQuest Arts Module added for 2015 - number of titles TBC. Individual ProQuest subsets not indicated previously._x000D_
</t>
        </r>
      </text>
    </comment>
    <comment ref="CB14" authorId="0" shapeId="0">
      <text>
        <r>
          <rPr>
            <sz val="9"/>
            <color indexed="81"/>
            <rFont val="Tahoma"/>
            <family val="2"/>
          </rPr>
          <t>Includes WA and interstate universities</t>
        </r>
      </text>
    </comment>
    <comment ref="CC14" authorId="0" shapeId="0">
      <text>
        <r>
          <rPr>
            <sz val="9"/>
            <color indexed="81"/>
            <rFont val="Tahoma"/>
            <family val="2"/>
          </rPr>
          <t>Includes TAFE, Alumni, Community, PIBT</t>
        </r>
      </text>
    </comment>
    <comment ref="AB15" authorId="0" shapeId="0">
      <text>
        <r>
          <rPr>
            <sz val="9"/>
            <color indexed="81"/>
            <rFont val="Tahoma"/>
            <family val="2"/>
          </rPr>
          <t>HE and TPP only. Excludes VET (incl. Fed College and 1:1 consultations)</t>
        </r>
      </text>
    </comment>
    <comment ref="AC15" authorId="0" shapeId="0">
      <text>
        <r>
          <rPr>
            <sz val="9"/>
            <color indexed="81"/>
            <rFont val="Tahoma"/>
            <family val="2"/>
          </rPr>
          <t>HE and TPP only. Excludes VET (incl. Fed College and 1:1 consultations)</t>
        </r>
      </text>
    </comment>
    <comment ref="AI15" authorId="0" shapeId="0">
      <text>
        <r>
          <rPr>
            <sz val="9"/>
            <color indexed="81"/>
            <rFont val="Tahoma"/>
            <family val="2"/>
          </rPr>
          <t>Includes loans made by Gippsland Campus through ALMA (as per advice from Cathie Jilovsky)  571</t>
        </r>
      </text>
    </comment>
    <comment ref="AN15" authorId="0" shapeId="0">
      <text>
        <r>
          <rPr>
            <sz val="9"/>
            <color indexed="81"/>
            <rFont val="Tahoma"/>
            <family val="2"/>
          </rPr>
          <t>This large number for 2015 due to weeding projects.</t>
        </r>
      </text>
    </comment>
    <comment ref="AQ15" authorId="0" shapeId="0">
      <text>
        <r>
          <rPr>
            <sz val="9"/>
            <color indexed="81"/>
            <rFont val="Tahoma"/>
            <family val="2"/>
          </rPr>
          <t>This large number for 2015 due to weeding projects.</t>
        </r>
      </text>
    </comment>
    <comment ref="AS15" authorId="0" shapeId="0">
      <text>
        <r>
          <rPr>
            <sz val="9"/>
            <color indexed="81"/>
            <rFont val="Tahoma"/>
            <family val="2"/>
          </rPr>
          <t>Combination of individual one off title purchases and also includes numbers for titles purchased a bundles.</t>
        </r>
      </text>
    </comment>
    <comment ref="AU15" authorId="0" shapeId="0">
      <text>
        <r>
          <rPr>
            <sz val="9"/>
            <color indexed="81"/>
            <rFont val="Tahoma"/>
            <family val="2"/>
          </rPr>
          <t xml:space="preserve">Total of all DDA titles in 2015 via EBL/Ebsco._x000D_
</t>
        </r>
      </text>
    </comment>
    <comment ref="AZ15" authorId="0" shapeId="0">
      <text>
        <r>
          <rPr>
            <sz val="9"/>
            <color indexed="81"/>
            <rFont val="Tahoma"/>
            <family val="2"/>
          </rPr>
          <t>Not a great deal of new ordering for 2015</t>
        </r>
      </text>
    </comment>
    <comment ref="BA15" authorId="0" shapeId="0">
      <text>
        <r>
          <rPr>
            <sz val="9"/>
            <color indexed="81"/>
            <rFont val="Tahoma"/>
            <family val="2"/>
          </rPr>
          <t xml:space="preserve">The above databases added in 2014 are now listed in the deemed list so have been added as current in the list.  Newly added IBISWorld._x000D_
_x000D_
</t>
        </r>
      </text>
    </comment>
    <comment ref="BB15" authorId="0" shapeId="0">
      <text>
        <r>
          <rPr>
            <sz val="9"/>
            <color indexed="81"/>
            <rFont val="Tahoma"/>
            <family val="2"/>
          </rPr>
          <t>New RCNi package added 2015.</t>
        </r>
      </text>
    </comment>
    <comment ref="BD15" authorId="0" shapeId="0">
      <text>
        <r>
          <rPr>
            <sz val="9"/>
            <color indexed="81"/>
            <rFont val="Tahoma"/>
            <family val="2"/>
          </rPr>
          <t xml:space="preserve">No new aggregate packages picked up in 2015_x000D_
</t>
        </r>
      </text>
    </comment>
    <comment ref="BM15" authorId="0" shapeId="0">
      <text>
        <r>
          <rPr>
            <sz val="9"/>
            <color indexed="81"/>
            <rFont val="Tahoma"/>
            <family val="2"/>
          </rPr>
          <t xml:space="preserve">Not sure the 2014 figure is correct and there could have been some confusion in treating FedUni as a new institute and my suspicion is that the publisher package e titles were included here but should not have been. </t>
        </r>
      </text>
    </comment>
    <comment ref="BN15" authorId="0" shapeId="0">
      <text>
        <r>
          <rPr>
            <sz val="9"/>
            <color indexed="81"/>
            <rFont val="Tahoma"/>
            <family val="2"/>
          </rPr>
          <t>This figure not yet complete as a number of collection on the deemed list are listed as TBC.</t>
        </r>
      </text>
    </comment>
    <comment ref="BP15" authorId="0" shapeId="0">
      <text>
        <r>
          <rPr>
            <sz val="9"/>
            <color indexed="81"/>
            <rFont val="Tahoma"/>
            <family val="2"/>
          </rPr>
          <t>This figure not yet complete as a number of collections on deemed list are listed as TBC.</t>
        </r>
      </text>
    </comment>
    <comment ref="BQ15" authorId="0" shapeId="0">
      <text>
        <r>
          <rPr>
            <sz val="9"/>
            <color indexed="81"/>
            <rFont val="Tahoma"/>
            <family val="2"/>
          </rPr>
          <t>As mentioned in previous figures this is not the final figures as there as some databases listed in the deemed list as TBC.</t>
        </r>
      </text>
    </comment>
    <comment ref="CU15" authorId="0" shapeId="0">
      <text>
        <r>
          <rPr>
            <sz val="9"/>
            <color indexed="81"/>
            <rFont val="Tahoma"/>
            <family val="2"/>
          </rPr>
          <t xml:space="preserve">Stats totally different this year as added CGS images (2171) which I have added to open access total_x000D_
</t>
        </r>
      </text>
    </comment>
    <comment ref="CV15" authorId="0" shapeId="0">
      <text>
        <r>
          <rPr>
            <sz val="9"/>
            <color indexed="81"/>
            <rFont val="Tahoma"/>
            <family val="2"/>
          </rPr>
          <t xml:space="preserve">Went down as I had loaded some CGS and hidden them in 2014 and activated in 2015_x000D_
</t>
        </r>
      </text>
    </comment>
    <comment ref="DB15" authorId="0" shapeId="0">
      <text>
        <r>
          <rPr>
            <sz val="9"/>
            <color indexed="81"/>
            <rFont val="Tahoma"/>
            <family val="2"/>
          </rPr>
          <t xml:space="preserve">Changed server Dec 19 2014 and took until April 2015 to  get OAI harvesting sorted into NLA and Primo_x000D_
</t>
        </r>
      </text>
    </comment>
    <comment ref="AV16" authorId="0" shapeId="0">
      <text>
        <r>
          <rPr>
            <sz val="9"/>
            <color indexed="81"/>
            <rFont val="Tahoma"/>
            <family val="2"/>
          </rPr>
          <t>Amended 16/05/16</t>
        </r>
      </text>
    </comment>
    <comment ref="CW16" authorId="0" shapeId="0">
      <text>
        <r>
          <rPr>
            <sz val="9"/>
            <color indexed="81"/>
            <rFont val="Tahoma"/>
            <family val="2"/>
          </rPr>
          <t>Includes FAC (n=18205) and theses (n=599)</t>
        </r>
      </text>
    </comment>
    <comment ref="CX16" authorId="0" shapeId="0">
      <text>
        <r>
          <rPr>
            <sz val="9"/>
            <color indexed="81"/>
            <rFont val="Tahoma"/>
            <family val="2"/>
          </rPr>
          <t>FAC only (n/a these)</t>
        </r>
      </text>
    </comment>
    <comment ref="CY16" authorId="0" shapeId="0">
      <text>
        <r>
          <rPr>
            <sz val="9"/>
            <color indexed="81"/>
            <rFont val="Tahoma"/>
            <family val="2"/>
          </rPr>
          <t>FAC only (n/a theses)</t>
        </r>
      </text>
    </comment>
    <comment ref="CZ16" authorId="0" shapeId="0">
      <text>
        <r>
          <rPr>
            <sz val="9"/>
            <color indexed="81"/>
            <rFont val="Tahoma"/>
            <family val="2"/>
          </rPr>
          <t>FAC = 552, these = 69</t>
        </r>
      </text>
    </comment>
    <comment ref="DA16" authorId="0" shapeId="0">
      <text>
        <r>
          <rPr>
            <sz val="9"/>
            <color indexed="81"/>
            <rFont val="Tahoma"/>
            <family val="2"/>
          </rPr>
          <t>FAC = 27512, theses = 599</t>
        </r>
      </text>
    </comment>
    <comment ref="AB17" authorId="0" shapeId="0">
      <text>
        <r>
          <rPr>
            <sz val="9"/>
            <color indexed="81"/>
            <rFont val="Tahoma"/>
            <family val="2"/>
          </rPr>
          <t>Figures do not include academic and digital literacies workshops run by Learning Advisers and Digital Capability Advisers, within Library and Learning Services</t>
        </r>
      </text>
    </comment>
    <comment ref="AC17" authorId="0" shapeId="0">
      <text>
        <r>
          <rPr>
            <sz val="9"/>
            <color indexed="81"/>
            <rFont val="Tahoma"/>
            <family val="2"/>
          </rPr>
          <t>Figures do not include academic and digital literacies workshops run by Learning Advisers and Digital Capability Advisers, within Library and Learning Services</t>
        </r>
      </text>
    </comment>
    <comment ref="AH17" authorId="0" shapeId="0">
      <text>
        <r>
          <rPr>
            <sz val="9"/>
            <color indexed="81"/>
            <rFont val="Tahoma"/>
            <family val="2"/>
          </rPr>
          <t>Bonus+ loans have been included in the ILL figures for 2015</t>
        </r>
      </text>
    </comment>
    <comment ref="AI17" authorId="0" shapeId="0">
      <text>
        <r>
          <rPr>
            <sz val="9"/>
            <color indexed="81"/>
            <rFont val="Tahoma"/>
            <family val="2"/>
          </rPr>
          <t>Bonus+ loans have been included in the ILL figures for 2015</t>
        </r>
      </text>
    </comment>
    <comment ref="AK17" authorId="0" shapeId="0">
      <text>
        <r>
          <rPr>
            <sz val="9"/>
            <color indexed="81"/>
            <rFont val="Tahoma"/>
            <family val="2"/>
          </rPr>
          <t>We have had gates non functioning at a number of libraries in 2015 so this number is not correct. New people counter devices have been installed, however did not work for several months.</t>
        </r>
      </text>
    </comment>
    <comment ref="AM17" authorId="0" shapeId="0">
      <text>
        <r>
          <rPr>
            <sz val="9"/>
            <color indexed="81"/>
            <rFont val="Tahoma"/>
            <family val="2"/>
          </rPr>
          <t>Changes to the Scholarly Resources Strategy, only acquiring required and recommended readings.</t>
        </r>
      </text>
    </comment>
    <comment ref="AT17" authorId="0" shapeId="0">
      <text>
        <r>
          <rPr>
            <sz val="9"/>
            <color indexed="81"/>
            <rFont val="Tahoma"/>
            <family val="2"/>
          </rPr>
          <t>Unable to separate figures for ebooks purchased as subscriptions</t>
        </r>
      </text>
    </comment>
    <comment ref="AU17" authorId="0" shapeId="0">
      <text>
        <r>
          <rPr>
            <sz val="9"/>
            <color indexed="81"/>
            <rFont val="Tahoma"/>
            <family val="2"/>
          </rPr>
          <t>No patron driven packages for 2015</t>
        </r>
      </text>
    </comment>
    <comment ref="AW17" authorId="0" shapeId="0">
      <text>
        <r>
          <rPr>
            <sz val="9"/>
            <color indexed="81"/>
            <rFont val="Tahoma"/>
            <family val="2"/>
          </rPr>
          <t>Changes to the Scholarly Resources Strategy and impact of the $US.</t>
        </r>
      </text>
    </comment>
    <comment ref="BS17" authorId="0" shapeId="0">
      <text>
        <r>
          <rPr>
            <sz val="9"/>
            <color indexed="81"/>
            <rFont val="Tahoma"/>
            <family val="2"/>
          </rPr>
          <t>Only Required Readings purchased due to effect of USD/AUD exchange rate on library budget</t>
        </r>
      </text>
    </comment>
    <comment ref="BT17" authorId="0" shapeId="0">
      <text>
        <r>
          <rPr>
            <sz val="9"/>
            <color indexed="81"/>
            <rFont val="Tahoma"/>
            <family val="2"/>
          </rPr>
          <t>Serials Allocation was $6.5M.  $504,282.28 fund grant was given to avoid deficit, due to effect of USD/AUD exchange rate on library budget</t>
        </r>
      </text>
    </comment>
    <comment ref="BV17" authorId="0" shapeId="0">
      <text>
        <r>
          <rPr>
            <sz val="9"/>
            <color indexed="81"/>
            <rFont val="Tahoma"/>
            <family val="2"/>
          </rPr>
          <t>Collection Management Expenditure ($262,124)</t>
        </r>
      </text>
    </comment>
    <comment ref="BW17" authorId="0" shapeId="0">
      <text>
        <r>
          <rPr>
            <sz val="9"/>
            <color indexed="81"/>
            <rFont val="Tahoma"/>
            <family val="2"/>
          </rPr>
          <t>There was a small increase in salaries in 2015 despite having fewer total FTE, as a result of annual salary increases.</t>
        </r>
      </text>
    </comment>
    <comment ref="CC17" authorId="0" shapeId="0">
      <text>
        <r>
          <rPr>
            <sz val="9"/>
            <color indexed="81"/>
            <rFont val="Tahoma"/>
            <family val="2"/>
          </rPr>
          <t>This includes Community (public), Corporate, Alumni and Griffith Connect. Excludes Recips (ULANZ and QULOC).</t>
        </r>
      </text>
    </comment>
    <comment ref="D18" authorId="0" shapeId="0">
      <text>
        <r>
          <rPr>
            <sz val="9"/>
            <color indexed="81"/>
            <rFont val="Tahoma"/>
            <family val="2"/>
          </rPr>
          <t>3431.42 sq m (Cairns - does not include Learning Centre, office space used by other sections, timetabled rooms)._x000D_
9,555 sq m (Townsville - does not include LTSE spaces)</t>
        </r>
      </text>
    </comment>
    <comment ref="F18" authorId="0" shapeId="0">
      <text>
        <r>
          <rPr>
            <sz val="9"/>
            <color indexed="81"/>
            <rFont val="Tahoma"/>
            <family val="2"/>
          </rPr>
          <t>680 (Cairns)_x000D_
857 (Townsville)</t>
        </r>
      </text>
    </comment>
    <comment ref="G18" authorId="0" shapeId="0">
      <text>
        <r>
          <rPr>
            <sz val="9"/>
            <color indexed="81"/>
            <rFont val="Tahoma"/>
            <family val="2"/>
          </rPr>
          <t>6,125 (Cairns)_x000D_
22,993(Townsville)</t>
        </r>
      </text>
    </comment>
    <comment ref="K18" authorId="0" shapeId="0">
      <text>
        <r>
          <rPr>
            <sz val="9"/>
            <color indexed="81"/>
            <rFont val="Tahoma"/>
            <family val="2"/>
          </rPr>
          <t>LT qualification is not required for the majority of these positions but they are not admin or clerical positions.</t>
        </r>
      </text>
    </comment>
    <comment ref="AB18" authorId="0" shapeId="0">
      <text>
        <r>
          <rPr>
            <sz val="9"/>
            <color indexed="81"/>
            <rFont val="Tahoma"/>
            <family val="2"/>
          </rPr>
          <t>549 (Townsville)_x000D_
158 (Cairns)</t>
        </r>
      </text>
    </comment>
    <comment ref="AC18" authorId="0" shapeId="0">
      <text>
        <r>
          <rPr>
            <sz val="9"/>
            <color indexed="81"/>
            <rFont val="Tahoma"/>
            <family val="2"/>
          </rPr>
          <t>4,186 (Cairns)_x000D_
16,461 (Townsville)</t>
        </r>
      </text>
    </comment>
    <comment ref="AD18" authorId="0" shapeId="0">
      <text>
        <r>
          <rPr>
            <sz val="9"/>
            <color indexed="81"/>
            <rFont val="Tahoma"/>
            <family val="2"/>
          </rPr>
          <t>5602 (Cairns)_x000D_
11043 (Townsville)_x000D_
Includes at your desk and chat transactions.</t>
        </r>
      </text>
    </comment>
    <comment ref="AE18" authorId="0" shapeId="0">
      <text>
        <r>
          <rPr>
            <sz val="9"/>
            <color indexed="81"/>
            <rFont val="Tahoma"/>
            <family val="2"/>
          </rPr>
          <t>77,388 (Cairns)_x000D_
156,010 (Townsville)</t>
        </r>
      </text>
    </comment>
    <comment ref="AF18" authorId="0" shapeId="0">
      <text>
        <r>
          <rPr>
            <sz val="9"/>
            <color indexed="81"/>
            <rFont val="Tahoma"/>
            <family val="2"/>
          </rPr>
          <t>67 (Cairns)_x000D_
18 (Townsville)</t>
        </r>
      </text>
    </comment>
    <comment ref="AG18" authorId="0" shapeId="0">
      <text>
        <r>
          <rPr>
            <sz val="9"/>
            <color indexed="81"/>
            <rFont val="Tahoma"/>
            <family val="2"/>
          </rPr>
          <t>729 (Cairns)_x000D_
1139 (Townsville)</t>
        </r>
      </text>
    </comment>
    <comment ref="AH18" authorId="0" shapeId="0">
      <text>
        <r>
          <rPr>
            <sz val="9"/>
            <color indexed="81"/>
            <rFont val="Tahoma"/>
            <family val="2"/>
          </rPr>
          <t xml:space="preserve">42 (Cairns)_x000D_
1,243 (Townsville)_x000D_
</t>
        </r>
      </text>
    </comment>
    <comment ref="AI18" authorId="0" shapeId="0">
      <text>
        <r>
          <rPr>
            <sz val="9"/>
            <color indexed="81"/>
            <rFont val="Tahoma"/>
            <family val="2"/>
          </rPr>
          <t>333 (Cairns)_x000D_
430 (Townsville)_x000D_
4,538 (Unmediated)</t>
        </r>
      </text>
    </comment>
    <comment ref="AJ18" authorId="0" shapeId="0">
      <text>
        <r>
          <rPr>
            <sz val="9"/>
            <color indexed="81"/>
            <rFont val="Tahoma"/>
            <family val="2"/>
          </rPr>
          <t>Figure provided is a compilation of scanned and emailed and items issued on a special loan request form_x000D_
_x000D_
98 (Townsville)_x000D_
3 (Cairns)</t>
        </r>
      </text>
    </comment>
    <comment ref="AK18" authorId="0" shapeId="0">
      <text>
        <r>
          <rPr>
            <sz val="9"/>
            <color indexed="81"/>
            <rFont val="Tahoma"/>
            <family val="2"/>
          </rPr>
          <t>295,080 (Cairns)_x000D_
585,155 (Townsville)</t>
        </r>
      </text>
    </comment>
    <comment ref="AU18" authorId="0" shapeId="0">
      <text>
        <r>
          <rPr>
            <sz val="9"/>
            <color indexed="81"/>
            <rFont val="Tahoma"/>
            <family val="2"/>
          </rPr>
          <t>PDA parameters changed</t>
        </r>
      </text>
    </comment>
    <comment ref="CB18" authorId="0" shapeId="0">
      <text>
        <r>
          <rPr>
            <sz val="9"/>
            <color indexed="81"/>
            <rFont val="Tahoma"/>
            <family val="2"/>
          </rPr>
          <t>16 (Cairns)_x000D_
37 (Townsville)</t>
        </r>
      </text>
    </comment>
    <comment ref="CC18" authorId="0" shapeId="0">
      <text>
        <r>
          <rPr>
            <sz val="9"/>
            <color indexed="81"/>
            <rFont val="Tahoma"/>
            <family val="2"/>
          </rPr>
          <t xml:space="preserve">117 (Cairns)_x000D_
193 (Townsville)_x000D_
 </t>
        </r>
      </text>
    </comment>
    <comment ref="AH19" authorId="0" shapeId="0">
      <text>
        <r>
          <rPr>
            <sz val="9"/>
            <color indexed="81"/>
            <rFont val="Tahoma"/>
            <family val="2"/>
          </rPr>
          <t>Bonus+ service ceased</t>
        </r>
      </text>
    </comment>
    <comment ref="AI19" authorId="0" shapeId="0">
      <text>
        <r>
          <rPr>
            <sz val="9"/>
            <color indexed="81"/>
            <rFont val="Tahoma"/>
            <family val="2"/>
          </rPr>
          <t>Bonus+ service ceased</t>
        </r>
      </text>
    </comment>
    <comment ref="AK19" authorId="0" shapeId="0">
      <text>
        <r>
          <rPr>
            <sz val="9"/>
            <color indexed="81"/>
            <rFont val="Tahoma"/>
            <family val="2"/>
          </rPr>
          <t>Addition of ASK La Trobe Help Zone</t>
        </r>
      </text>
    </comment>
    <comment ref="AP19" authorId="0" shapeId="0">
      <text>
        <r>
          <rPr>
            <sz val="9"/>
            <color indexed="81"/>
            <rFont val="Tahoma"/>
            <family val="2"/>
          </rPr>
          <t>Can now provide due to new library system</t>
        </r>
      </text>
    </comment>
    <comment ref="CU19" authorId="0" shapeId="0">
      <text>
        <r>
          <rPr>
            <sz val="9"/>
            <color indexed="81"/>
            <rFont val="Tahoma"/>
            <family val="2"/>
          </rPr>
          <t>Figure for Jan-Nov only due to system upgrade</t>
        </r>
      </text>
    </comment>
    <comment ref="DB19" authorId="0" shapeId="0">
      <text>
        <r>
          <rPr>
            <sz val="9"/>
            <color indexed="81"/>
            <rFont val="Tahoma"/>
            <family val="2"/>
          </rPr>
          <t>Figure for Jan-Nov only due to system upgrade</t>
        </r>
      </text>
    </comment>
    <comment ref="DC19" authorId="0" shapeId="0">
      <text>
        <r>
          <rPr>
            <sz val="9"/>
            <color indexed="81"/>
            <rFont val="Tahoma"/>
            <family val="2"/>
          </rPr>
          <t>Figure for Jan-Nov only due to system upgrade</t>
        </r>
      </text>
    </comment>
    <comment ref="E20" authorId="0" shapeId="0">
      <text>
        <r>
          <rPr>
            <sz val="9"/>
            <color indexed="81"/>
            <rFont val="Tahoma"/>
            <family val="2"/>
          </rPr>
          <t>The library building is open but staffed only by security from 7-8am (Mon-Fri) and from close of services until 1am (every day). This is an additional 34 hours per week, making a total of 120 open hours.</t>
        </r>
      </text>
    </comment>
    <comment ref="G20" authorId="0" shapeId="0">
      <text>
        <r>
          <rPr>
            <sz val="9"/>
            <color indexed="81"/>
            <rFont val="Tahoma"/>
            <family val="2"/>
          </rPr>
          <t>Plus 17,394 storage bins in the Automated Retrieval Collection</t>
        </r>
      </text>
    </comment>
    <comment ref="L20" authorId="0" shapeId="0">
      <text>
        <r>
          <rPr>
            <sz val="9"/>
            <color indexed="81"/>
            <rFont val="Tahoma"/>
            <family val="2"/>
          </rPr>
          <t>Includes 13.1 casuals</t>
        </r>
      </text>
    </comment>
    <comment ref="Q20" authorId="0" shapeId="0">
      <text>
        <r>
          <rPr>
            <sz val="9"/>
            <color indexed="81"/>
            <rFont val="Tahoma"/>
            <family val="2"/>
          </rPr>
          <t>Includes 3.1 casuals</t>
        </r>
      </text>
    </comment>
    <comment ref="R20" authorId="0" shapeId="0">
      <text>
        <r>
          <rPr>
            <sz val="9"/>
            <color indexed="81"/>
            <rFont val="Tahoma"/>
            <family val="2"/>
          </rPr>
          <t>Includes 10 casuals</t>
        </r>
      </text>
    </comment>
    <comment ref="AN20" authorId="0" shapeId="0">
      <text>
        <r>
          <rPr>
            <sz val="9"/>
            <color indexed="81"/>
            <rFont val="Tahoma"/>
            <family val="2"/>
          </rPr>
          <t>print only reported for 2015</t>
        </r>
      </text>
    </comment>
    <comment ref="AO20" authorId="0" shapeId="0">
      <text>
        <r>
          <rPr>
            <sz val="9"/>
            <color indexed="81"/>
            <rFont val="Tahoma"/>
            <family val="2"/>
          </rPr>
          <t>1,516,902 as of Dec 2015 in new Alma report (change to new system may mean this is a more accurate number).</t>
        </r>
      </text>
    </comment>
    <comment ref="AT20" authorId="0" shapeId="0">
      <text>
        <r>
          <rPr>
            <sz val="9"/>
            <color indexed="81"/>
            <rFont val="Tahoma"/>
            <family val="2"/>
          </rPr>
          <t xml:space="preserve">Packages: Safari Books Online; Lecture Notes in Mathematics; Lecture Notes in Computer Science; Lecture Notes in Physics; PsycBooks; Cambridge Companions; SPEC Kits; ACLS Humanities E-Book; ACM Digital Library; Naxos Music Library; Digital national security archive; EBSCOhost Academic Search Premier; EBSCOhost Business Source Premier; EBSCOhost CINAHL Complete; EBSCOhost Communication &amp; Mass Media Complete; EBSCOhost Computers and Applied Sciences Complete; EBSCOhost Education Research Complete; EBSCOhost Film and Television Literature Index with Full Text; EBSCOhost Health Business FullTEXT Elite; EBSCOhost Health Source Consumer Edition; EBSCOhost Humanities International Complete; EBSCOhost International Bibliography of Theatre &amp; Dance with Full Text; EBSCOhost Literary Reference Center; EBSCOhost MAS Ultra - School Edition; EBSCOhost MasterFILE Premier; EBSCOhost Newspaper Source Plus; EBSCOhost Regional Business News; EBSCOhost Religion and Philosophy Collection; EBSCOhost SPORTDiscus with Full Text; Elsevier ClinicalKey Books; Elsevier ClinicalKey Journals; Elsevier SD Freedom Collection; Elsevier ScienceDirect Books; Elsevier ScienceDirect Journals Complete; Factiva; Gale Cengage Expanded Academic ASAP; Gale Cengage LegalTrac; HeinOnline American Bar Association Law Library; HeinOnline European Center for Minority Issues; HeinOnline Law Journal Library; HeinOnline Treaties and Agreements Library; HeinOnline U.S. Attorney General Opinions; HeinOnline U.S. Statutes at Large; HeinOnline U.S. Supreme Court Library; HeinOnline United States Code; HeinOnline World Constitutions Illustrated; IEEE Xplore Conferences (IEL); IEEE Xplore Journals (IEL); Informit Families and Society Collection; Informit Health Collection; Informit Humanities &amp; Social Sciences Collection; Informit Indigenous Collection; Oxford Music Online; ProQuest ANZ Newsstand; ProQuest Advanced Technologies and Aerospace Journals; ProQuest Agriculture Journals; ProQuest Aquatic Science Journals; ProQuest Atmospheric Science Journals; ProQuest Biological Science Journals; ProQuest Computer Science Journals; ProQuest Earth Science Journals; ProQuest Engineering Journals; ProQuest Environmental Science Collection; ProQuest Materials Science Collection; TKN East View China Academic Journals Literature, History, Philosophy; Westlaw UK Journals and Law Reviews; Wiley Online Library </t>
        </r>
      </text>
    </comment>
    <comment ref="AV20" authorId="0" shapeId="0">
      <text>
        <r>
          <rPr>
            <sz val="9"/>
            <color indexed="81"/>
            <rFont val="Tahoma"/>
            <family val="2"/>
          </rPr>
          <t>1,313,427 total titles</t>
        </r>
      </text>
    </comment>
    <comment ref="BA20" authorId="0" shapeId="0">
      <text>
        <r>
          <rPr>
            <sz val="9"/>
            <color indexed="81"/>
            <rFont val="Tahoma"/>
            <family val="2"/>
          </rPr>
          <t>27.4.16: Includes EBSCO Medline Complete (2515) and ProQuest SciTech Collection (6272)</t>
        </r>
      </text>
    </comment>
    <comment ref="BM20" authorId="0" shapeId="0">
      <text>
        <r>
          <rPr>
            <sz val="9"/>
            <color indexed="81"/>
            <rFont val="Tahoma"/>
            <family val="2"/>
          </rPr>
          <t>27.4.16: Number for 2014 revised to 8071. New number for 2015 (17498) includes: Anthrosource, ISPG, Literary Reference Center, LexisNexis, EdIT Lib, Edinburgh UP Literary Collection and Sustainable Organisation Library PLUS ProQuest SciTech Collection (New for 2015), EBSCO Medline Complete (New for 2015). Also includes Clinical Key University Essentials (not on Deemed List and replacing MD Consult).</t>
        </r>
      </text>
    </comment>
    <comment ref="BP20" authorId="0" shapeId="0">
      <text>
        <r>
          <rPr>
            <sz val="9"/>
            <color indexed="81"/>
            <rFont val="Tahoma"/>
            <family val="2"/>
          </rPr>
          <t xml:space="preserve">27.4.16: Variance in part due to different numbers from 2014 to 2015 for CAJ, EBSCO Academic Search Premier, EBSCO Business Source Alumni and Factiva. </t>
        </r>
      </text>
    </comment>
    <comment ref="BS20" authorId="0" shapeId="0">
      <text>
        <r>
          <rPr>
            <sz val="9"/>
            <color indexed="81"/>
            <rFont val="Tahoma"/>
            <family val="2"/>
          </rPr>
          <t>Includes $9229 in bequests</t>
        </r>
      </text>
    </comment>
    <comment ref="DA20" authorId="0" shapeId="0">
      <text>
        <r>
          <rPr>
            <sz val="9"/>
            <color indexed="81"/>
            <rFont val="Tahoma"/>
            <family val="2"/>
          </rPr>
          <t>40,961 records only and full text items combined</t>
        </r>
      </text>
    </comment>
    <comment ref="DD20" authorId="0" shapeId="0">
      <text>
        <r>
          <rPr>
            <sz val="9"/>
            <color indexed="81"/>
            <rFont val="Tahoma"/>
            <family val="2"/>
          </rPr>
          <t>943,207 total accesses for 2015</t>
        </r>
      </text>
    </comment>
    <comment ref="D21" authorId="0" shapeId="0">
      <text>
        <r>
          <rPr>
            <sz val="9"/>
            <color indexed="81"/>
            <rFont val="Tahoma"/>
            <family val="2"/>
          </rPr>
          <t>As at 31 March 2015</t>
        </r>
      </text>
    </comment>
    <comment ref="F21" authorId="0" shapeId="0">
      <text>
        <r>
          <rPr>
            <sz val="9"/>
            <color indexed="81"/>
            <rFont val="Tahoma"/>
            <family val="2"/>
          </rPr>
          <t>As at 31 March 2015</t>
        </r>
      </text>
    </comment>
    <comment ref="N21" authorId="0" shapeId="0">
      <text>
        <r>
          <rPr>
            <sz val="9"/>
            <color indexed="81"/>
            <rFont val="Tahoma"/>
            <family val="2"/>
          </rPr>
          <t xml:space="preserve">2015 - 13.15 tenured positions plus 8.9 casual staff </t>
        </r>
      </text>
    </comment>
    <comment ref="Z21" authorId="0" shapeId="0">
      <text>
        <r>
          <rPr>
            <sz val="9"/>
            <color indexed="81"/>
            <rFont val="Tahoma"/>
            <family val="2"/>
          </rPr>
          <t xml:space="preserve">2015 - Casual staff </t>
        </r>
      </text>
    </comment>
    <comment ref="AB21" authorId="0" shapeId="0">
      <text>
        <r>
          <rPr>
            <sz val="9"/>
            <color indexed="81"/>
            <rFont val="Tahoma"/>
            <family val="2"/>
          </rPr>
          <t>Reduced number of sessions reflects the increasing focus on elearning.</t>
        </r>
      </text>
    </comment>
    <comment ref="AC21" authorId="0" shapeId="0">
      <text>
        <r>
          <rPr>
            <sz val="9"/>
            <color indexed="81"/>
            <rFont val="Tahoma"/>
            <family val="2"/>
          </rPr>
          <t>Reduced number of participants in sessions reflects the increasing focus on elearning.</t>
        </r>
      </text>
    </comment>
    <comment ref="AE21" authorId="0" shapeId="0">
      <text>
        <r>
          <rPr>
            <sz val="9"/>
            <color indexed="81"/>
            <rFont val="Tahoma"/>
            <family val="2"/>
          </rPr>
          <t>Loans decline reflects refurbishments in major libraries and reduced physical print content in collection.</t>
        </r>
      </text>
    </comment>
    <comment ref="AF21" authorId="0" shapeId="0">
      <text>
        <r>
          <rPr>
            <sz val="9"/>
            <color indexed="81"/>
            <rFont val="Tahoma"/>
            <family val="2"/>
          </rPr>
          <t>Loans decline reflects refurbishments in major libraries and reduced physical print content in collection.</t>
        </r>
      </text>
    </comment>
    <comment ref="AG21" authorId="0" shapeId="0">
      <text>
        <r>
          <rPr>
            <sz val="9"/>
            <color indexed="81"/>
            <rFont val="Tahoma"/>
            <family val="2"/>
          </rPr>
          <t>Increase compared to 2014 figure due to change in methodology</t>
        </r>
      </text>
    </comment>
    <comment ref="AK21" authorId="0" shapeId="0">
      <text>
        <r>
          <rPr>
            <sz val="9"/>
            <color indexed="81"/>
            <rFont val="Tahoma"/>
            <family val="2"/>
          </rPr>
          <t>For 2015 door count was lower due to refurbishments of the Matheson and Caulfield libraries.</t>
        </r>
      </text>
    </comment>
    <comment ref="AR21" authorId="0" shapeId="0">
      <text>
        <r>
          <rPr>
            <sz val="9"/>
            <color indexed="81"/>
            <rFont val="Tahoma"/>
            <family val="2"/>
          </rPr>
          <t>Increase reflects ePreferred policy</t>
        </r>
      </text>
    </comment>
    <comment ref="AS21" authorId="0" shapeId="0">
      <text>
        <r>
          <rPr>
            <sz val="9"/>
            <color indexed="81"/>
            <rFont val="Tahoma"/>
            <family val="2"/>
          </rPr>
          <t>Increase reflects ePreferred policy</t>
        </r>
      </text>
    </comment>
    <comment ref="AT21" authorId="0" shapeId="0">
      <text>
        <r>
          <rPr>
            <sz val="9"/>
            <color indexed="81"/>
            <rFont val="Tahoma"/>
            <family val="2"/>
          </rPr>
          <t>Increase reflects ePreferred policy</t>
        </r>
      </text>
    </comment>
    <comment ref="CB21" authorId="0" shapeId="0">
      <text>
        <r>
          <rPr>
            <sz val="9"/>
            <color indexed="81"/>
            <rFont val="Tahoma"/>
            <family val="2"/>
          </rPr>
          <t xml:space="preserve">This figure includes 274 CAVAL members. </t>
        </r>
      </text>
    </comment>
    <comment ref="CC21" authorId="0" shapeId="0">
      <text>
        <r>
          <rPr>
            <sz val="9"/>
            <color indexed="81"/>
            <rFont val="Tahoma"/>
            <family val="2"/>
          </rPr>
          <t>These are active memberships.</t>
        </r>
      </text>
    </comment>
    <comment ref="CY21" authorId="0" shapeId="0">
      <text>
        <r>
          <rPr>
            <sz val="9"/>
            <color indexed="81"/>
            <rFont val="Tahoma"/>
            <family val="2"/>
          </rPr>
          <t>Increase due to 2015 ERA.</t>
        </r>
      </text>
    </comment>
    <comment ref="AE23" authorId="0" shapeId="0">
      <text>
        <r>
          <rPr>
            <sz val="9"/>
            <color indexed="81"/>
            <rFont val="Tahoma"/>
            <family val="2"/>
          </rPr>
          <t>Excludes BONUS+ loans in 2015</t>
        </r>
      </text>
    </comment>
    <comment ref="AM23" authorId="0" shapeId="0">
      <text>
        <r>
          <rPr>
            <sz val="9"/>
            <color indexed="81"/>
            <rFont val="Tahoma"/>
            <family val="2"/>
          </rPr>
          <t>Includes retrospective count of integrating resources</t>
        </r>
      </text>
    </comment>
    <comment ref="AU23" authorId="0" shapeId="0">
      <text>
        <r>
          <rPr>
            <sz val="9"/>
            <color indexed="81"/>
            <rFont val="Tahoma"/>
            <family val="2"/>
          </rPr>
          <t>Includes evidence-based titles.</t>
        </r>
      </text>
    </comment>
    <comment ref="BV23" authorId="0" shapeId="0">
      <text>
        <r>
          <rPr>
            <sz val="9"/>
            <color indexed="81"/>
            <rFont val="Tahoma"/>
            <family val="2"/>
          </rPr>
          <t>This includes the Author Publishing Charges (APCs) for the first time.</t>
        </r>
      </text>
    </comment>
    <comment ref="DD23" authorId="0" shapeId="0">
      <text>
        <r>
          <rPr>
            <sz val="9"/>
            <color indexed="81"/>
            <rFont val="Tahoma"/>
            <family val="2"/>
          </rPr>
          <t>Metadata accesses cannot be provided?.</t>
        </r>
      </text>
    </comment>
    <comment ref="BA24" authorId="0" shapeId="0">
      <text>
        <r>
          <rPr>
            <sz val="9"/>
            <color indexed="81"/>
            <rFont val="Tahoma"/>
            <family val="2"/>
          </rPr>
          <t>These hadn't been counted in previous years.</t>
        </r>
      </text>
    </comment>
    <comment ref="BE24" authorId="0" shapeId="0">
      <text>
        <r>
          <rPr>
            <sz val="9"/>
            <color indexed="81"/>
            <rFont val="Tahoma"/>
            <family val="2"/>
          </rPr>
          <t>These had not been counted in previous years</t>
        </r>
      </text>
    </comment>
    <comment ref="BJ24" authorId="0" shapeId="0">
      <text>
        <r>
          <rPr>
            <sz val="9"/>
            <color indexed="81"/>
            <rFont val="Tahoma"/>
            <family val="2"/>
          </rPr>
          <t>Academic OneFile. Lexis.com</t>
        </r>
      </text>
    </comment>
    <comment ref="BK24" authorId="0" shapeId="0">
      <text>
        <r>
          <rPr>
            <sz val="9"/>
            <color indexed="81"/>
            <rFont val="Tahoma"/>
            <family val="2"/>
          </rPr>
          <t>The actual print journals subscribed to.l By the same calculation 2014 would be 545 titles. The previous years include closed holdings and gratis titles.</t>
        </r>
      </text>
    </comment>
    <comment ref="BL24" authorId="0" shapeId="0">
      <text>
        <r>
          <rPr>
            <sz val="9"/>
            <color indexed="81"/>
            <rFont val="Tahoma"/>
            <family val="2"/>
          </rPr>
          <t>The actual print journals subscribed to. 2014 figures include closed holdings and gratis titles</t>
        </r>
      </text>
    </comment>
    <comment ref="BM24" authorId="0" shapeId="0">
      <text>
        <r>
          <rPr>
            <sz val="9"/>
            <color indexed="81"/>
            <rFont val="Tahoma"/>
            <family val="2"/>
          </rPr>
          <t>excludes free resources</t>
        </r>
      </text>
    </comment>
    <comment ref="D25" authorId="0" shapeId="0">
      <text>
        <r>
          <rPr>
            <sz val="9"/>
            <color indexed="81"/>
            <rFont val="Tahoma"/>
            <family val="2"/>
          </rPr>
          <t>Lismore 6,100 sqm; Coffs 1650 sqm; GCTH 750 sqm</t>
        </r>
      </text>
    </comment>
    <comment ref="F25" authorId="0" shapeId="0">
      <text>
        <r>
          <rPr>
            <sz val="9"/>
            <color indexed="81"/>
            <rFont val="Tahoma"/>
            <family val="2"/>
          </rPr>
          <t>Lismore 623; Coffs 215;  GCTH 144</t>
        </r>
      </text>
    </comment>
    <comment ref="O25" authorId="0" shapeId="0">
      <text>
        <r>
          <rPr>
            <sz val="9"/>
            <color indexed="81"/>
            <rFont val="Tahoma"/>
            <family val="2"/>
          </rPr>
          <t>Library Staff calculated from 31/3/2014-1/4/2015 to reflect staff student ratio</t>
        </r>
      </text>
    </comment>
    <comment ref="AM25" authorId="0" shapeId="0">
      <text>
        <r>
          <rPr>
            <sz val="9"/>
            <color indexed="81"/>
            <rFont val="Tahoma"/>
            <family val="2"/>
          </rPr>
          <t>1693 physical, 5914 electronic</t>
        </r>
      </text>
    </comment>
    <comment ref="AR25" authorId="0" shapeId="0">
      <text>
        <r>
          <rPr>
            <sz val="9"/>
            <color indexed="81"/>
            <rFont val="Tahoma"/>
            <family val="2"/>
          </rPr>
          <t>5914 portfolios added 15141 deleted PDA</t>
        </r>
      </text>
    </comment>
    <comment ref="CC25" authorId="0" shapeId="0">
      <text>
        <r>
          <rPr>
            <sz val="9"/>
            <color indexed="81"/>
            <rFont val="Tahoma"/>
            <family val="2"/>
          </rPr>
          <t>Lismore &amp; GCTH &amp; Coffs (Alumni 295 Associates 16): Coffs (TAFE 3704, TAFE staff 261, Senior College students 526, Senior College staff 58, Alumni 48, Associate 3)</t>
        </r>
      </text>
    </comment>
    <comment ref="CU25" authorId="0" shapeId="0">
      <text>
        <r>
          <rPr>
            <sz val="9"/>
            <color indexed="81"/>
            <rFont val="Tahoma"/>
            <family val="2"/>
          </rPr>
          <t>Slight adjustment as theses were counted twice last year_x000D_
Amended 09/05/16</t>
        </r>
      </text>
    </comment>
    <comment ref="CW25" authorId="0" shapeId="0">
      <text>
        <r>
          <rPr>
            <sz val="9"/>
            <color indexed="81"/>
            <rFont val="Tahoma"/>
            <family val="2"/>
          </rPr>
          <t>Amended 09/05/16</t>
        </r>
      </text>
    </comment>
    <comment ref="CX25" authorId="0" shapeId="0">
      <text>
        <r>
          <rPr>
            <sz val="9"/>
            <color indexed="81"/>
            <rFont val="Tahoma"/>
            <family val="2"/>
          </rPr>
          <t>Amended 09/05/16</t>
        </r>
      </text>
    </comment>
    <comment ref="CY25" authorId="0" shapeId="0">
      <text>
        <r>
          <rPr>
            <sz val="9"/>
            <color indexed="81"/>
            <rFont val="Tahoma"/>
            <family val="2"/>
          </rPr>
          <t>Amended 09/05/16</t>
        </r>
      </text>
    </comment>
    <comment ref="CZ25" authorId="0" shapeId="0">
      <text>
        <r>
          <rPr>
            <sz val="9"/>
            <color indexed="81"/>
            <rFont val="Tahoma"/>
            <family val="2"/>
          </rPr>
          <t>Amended 09/05/16</t>
        </r>
      </text>
    </comment>
    <comment ref="DA25" authorId="0" shapeId="0">
      <text>
        <r>
          <rPr>
            <sz val="9"/>
            <color indexed="81"/>
            <rFont val="Tahoma"/>
            <family val="2"/>
          </rPr>
          <t>Amended 09/05/16</t>
        </r>
      </text>
    </comment>
    <comment ref="AB26" authorId="0" shapeId="0">
      <text>
        <r>
          <rPr>
            <sz val="9"/>
            <color indexed="81"/>
            <rFont val="Tahoma"/>
            <family val="2"/>
          </rPr>
          <t>LIbrary stops offering orientation classes - provides online videos instead</t>
        </r>
      </text>
    </comment>
    <comment ref="AC26" authorId="0" shapeId="0">
      <text>
        <r>
          <rPr>
            <sz val="9"/>
            <color indexed="81"/>
            <rFont val="Tahoma"/>
            <family val="2"/>
          </rPr>
          <t>LIbrary stops offering orientation classes - provides online videos instead</t>
        </r>
      </text>
    </comment>
    <comment ref="BX26" authorId="1" shapeId="0">
      <text>
        <r>
          <rPr>
            <b/>
            <sz val="9"/>
            <color indexed="81"/>
            <rFont val="Tahoma"/>
            <family val="2"/>
          </rPr>
          <t>Diane Costello:</t>
        </r>
        <r>
          <rPr>
            <sz val="9"/>
            <color indexed="81"/>
            <rFont val="Tahoma"/>
            <family val="2"/>
          </rPr>
          <t xml:space="preserve">
CP had been used</t>
        </r>
      </text>
    </comment>
    <comment ref="E28" authorId="0" shapeId="0">
      <text>
        <r>
          <rPr>
            <sz val="9"/>
            <color indexed="81"/>
            <rFont val="Tahoma"/>
            <family val="2"/>
          </rPr>
          <t>Reduced closing hours introduced due to 24/7 access being made available.</t>
        </r>
      </text>
    </comment>
    <comment ref="AB28" authorId="0" shapeId="0">
      <text>
        <r>
          <rPr>
            <sz val="9"/>
            <color indexed="81"/>
            <rFont val="Tahoma"/>
            <family val="2"/>
          </rPr>
          <t>In 2015 Study Skills was formed to undertake Information Literacy. Study Skills is not part of the Library so Library stats have been reduced as Library now only conducts tours and some In-curricula training.</t>
        </r>
      </text>
    </comment>
    <comment ref="AC28" authorId="0" shapeId="0">
      <text>
        <r>
          <rPr>
            <sz val="9"/>
            <color indexed="81"/>
            <rFont val="Tahoma"/>
            <family val="2"/>
          </rPr>
          <t>In 2015 Study Skills was formed to undertake Information Literacy. Study Skills is not part of the Library so Library stats have been reduced as Library now only conducts tours and some In-curricula training.</t>
        </r>
      </text>
    </comment>
    <comment ref="AD28" authorId="0" shapeId="0">
      <text>
        <r>
          <rPr>
            <sz val="9"/>
            <color indexed="81"/>
            <rFont val="Tahoma"/>
            <family val="2"/>
          </rPr>
          <t>2015 statistics include Library Rover (casual student) statistics which have not previously been included.</t>
        </r>
      </text>
    </comment>
    <comment ref="AE28" authorId="0" shapeId="0">
      <text>
        <r>
          <rPr>
            <sz val="9"/>
            <color indexed="81"/>
            <rFont val="Tahoma"/>
            <family val="2"/>
          </rPr>
          <t>2014 stats incorrectly calculated. Should be 110309</t>
        </r>
      </text>
    </comment>
    <comment ref="AU28" authorId="0" shapeId="0">
      <text>
        <r>
          <rPr>
            <sz val="9"/>
            <color indexed="81"/>
            <rFont val="Tahoma"/>
            <family val="2"/>
          </rPr>
          <t>PDA turned off September 2015-December 2015.  2014 figure incorrectly calculated.</t>
        </r>
      </text>
    </comment>
    <comment ref="CY28" authorId="0" shapeId="0">
      <text>
        <r>
          <rPr>
            <sz val="9"/>
            <color indexed="81"/>
            <rFont val="Tahoma"/>
            <family val="2"/>
          </rPr>
          <t>Technical issues with data load have been resolved resulting in a higher total.</t>
        </r>
      </text>
    </comment>
    <comment ref="DD28" authorId="0" shapeId="0">
      <text>
        <r>
          <rPr>
            <sz val="9"/>
            <color indexed="81"/>
            <rFont val="Tahoma"/>
            <family val="2"/>
          </rPr>
          <t>Unable to distinguish between works accesses and metadata accesses, total accesses =17568 as per google analytics Jan-Dec 2015.</t>
        </r>
      </text>
    </comment>
    <comment ref="J29" authorId="0" shapeId="0">
      <text>
        <r>
          <rPr>
            <sz val="9"/>
            <color indexed="81"/>
            <rFont val="Tahoma"/>
            <family val="2"/>
          </rPr>
          <t xml:space="preserve">Data taken at 5 Jan 2016 includes Digital scholarship </t>
        </r>
      </text>
    </comment>
    <comment ref="L29" authorId="0" shapeId="0">
      <text>
        <r>
          <rPr>
            <sz val="9"/>
            <color indexed="81"/>
            <rFont val="Tahoma"/>
            <family val="2"/>
          </rPr>
          <t>Administration Officer</t>
        </r>
      </text>
    </comment>
    <comment ref="M29" authorId="0" shapeId="0">
      <text>
        <r>
          <rPr>
            <sz val="9"/>
            <color indexed="81"/>
            <rFont val="Tahoma"/>
            <family val="2"/>
          </rPr>
          <t>includes eSRC, Digitisation, Student IT</t>
        </r>
      </text>
    </comment>
    <comment ref="Z29" authorId="0" shapeId="0">
      <text>
        <r>
          <rPr>
            <sz val="9"/>
            <color indexed="81"/>
            <rFont val="Tahoma"/>
            <family val="2"/>
          </rPr>
          <t>UL, eSRC, student IT &amp; Digitisation staff counted here. Fluctuates with grants and projects.</t>
        </r>
      </text>
    </comment>
    <comment ref="AD29" authorId="0" shapeId="0">
      <text>
        <r>
          <rPr>
            <sz val="9"/>
            <color indexed="81"/>
            <rFont val="Tahoma"/>
            <family val="2"/>
          </rPr>
          <t>Includes research consultations</t>
        </r>
      </text>
    </comment>
    <comment ref="AG29" authorId="0" shapeId="0">
      <text>
        <r>
          <rPr>
            <sz val="9"/>
            <color indexed="81"/>
            <rFont val="Tahoma"/>
            <family val="2"/>
          </rPr>
          <t>ULANZ plus CAVAL</t>
        </r>
      </text>
    </comment>
    <comment ref="AQ29" authorId="0" shapeId="0">
      <text>
        <r>
          <rPr>
            <sz val="9"/>
            <color indexed="81"/>
            <rFont val="Tahoma"/>
            <family val="2"/>
          </rPr>
          <t>Not able to supply</t>
        </r>
      </text>
    </comment>
    <comment ref="AR29" authorId="0" shapeId="0">
      <text>
        <r>
          <rPr>
            <sz val="9"/>
            <color indexed="81"/>
            <rFont val="Tahoma"/>
            <family val="2"/>
          </rPr>
          <t>Academic Complete eBrary subscription package made available</t>
        </r>
      </text>
    </comment>
    <comment ref="AT29" authorId="0" shapeId="0">
      <text>
        <r>
          <rPr>
            <sz val="9"/>
            <color indexed="81"/>
            <rFont val="Tahoma"/>
            <family val="2"/>
          </rPr>
          <t>Academic Complete eBrary package made available</t>
        </r>
      </text>
    </comment>
    <comment ref="AU29" authorId="0" shapeId="0">
      <text>
        <r>
          <rPr>
            <sz val="9"/>
            <color indexed="81"/>
            <rFont val="Tahoma"/>
            <family val="2"/>
          </rPr>
          <t>JSTOR PDA initiated as well as continuing EBL PDA</t>
        </r>
      </text>
    </comment>
    <comment ref="AV29" authorId="0" shapeId="0">
      <text>
        <r>
          <rPr>
            <sz val="9"/>
            <color indexed="81"/>
            <rFont val="Tahoma"/>
            <family val="2"/>
          </rPr>
          <t>Not able to supply</t>
        </r>
      </text>
    </comment>
    <comment ref="AW29" authorId="0" shapeId="0">
      <text>
        <r>
          <rPr>
            <sz val="9"/>
            <color indexed="81"/>
            <rFont val="Tahoma"/>
            <family val="2"/>
          </rPr>
          <t>Not able to supply</t>
        </r>
      </text>
    </comment>
    <comment ref="AY29" authorId="0" shapeId="0">
      <text>
        <r>
          <rPr>
            <sz val="9"/>
            <color indexed="81"/>
            <rFont val="Tahoma"/>
            <family val="2"/>
          </rPr>
          <t>Not able to supply</t>
        </r>
      </text>
    </comment>
    <comment ref="BJ29" authorId="0" shapeId="0">
      <text>
        <r>
          <rPr>
            <sz val="9"/>
            <color indexed="81"/>
            <rFont val="Tahoma"/>
            <family val="2"/>
          </rPr>
          <t xml:space="preserve">On deemed list </t>
        </r>
      </text>
    </comment>
    <comment ref="BP29" authorId="0" shapeId="0">
      <text>
        <r>
          <rPr>
            <sz val="9"/>
            <color indexed="81"/>
            <rFont val="Tahoma"/>
            <family val="2"/>
          </rPr>
          <t>I neglected to include Factiva in the 2014 list.</t>
        </r>
      </text>
    </comment>
    <comment ref="BV29" authorId="0" shapeId="0">
      <text>
        <r>
          <rPr>
            <sz val="9"/>
            <color indexed="81"/>
            <rFont val="Tahoma"/>
            <family val="2"/>
          </rPr>
          <t xml:space="preserve">$404,009 spent on outsourcing tasks to suppliers. Nothing else of significance in 2015. </t>
        </r>
      </text>
    </comment>
    <comment ref="CB29" authorId="0" shapeId="0">
      <text>
        <r>
          <rPr>
            <sz val="9"/>
            <color indexed="81"/>
            <rFont val="Tahoma"/>
            <family val="2"/>
          </rPr>
          <t>ULANZ plus CAVAL.</t>
        </r>
      </text>
    </comment>
    <comment ref="C30" authorId="0" shapeId="0">
      <text>
        <r>
          <rPr>
            <sz val="9"/>
            <color indexed="81"/>
            <rFont val="Tahoma"/>
            <family val="2"/>
          </rPr>
          <t>Includes UNE Archives &amp; Heritage Centre which is managed by the University Library</t>
        </r>
      </text>
    </comment>
    <comment ref="D30" authorId="0" shapeId="0">
      <text>
        <r>
          <rPr>
            <sz val="9"/>
            <color indexed="81"/>
            <rFont val="Tahoma"/>
            <family val="2"/>
          </rPr>
          <t>Includes UNE Archives &amp; Heritage Centre which is managed by the University Library</t>
        </r>
      </text>
    </comment>
    <comment ref="D31" authorId="0" shapeId="0">
      <text>
        <r>
          <rPr>
            <sz val="9"/>
            <color indexed="81"/>
            <rFont val="Tahoma"/>
            <family val="2"/>
          </rPr>
          <t>Includes UNSW Canberra.  Level 10 Main Library (Sydney) no longer part of the Library.</t>
        </r>
      </text>
    </comment>
    <comment ref="E31" authorId="0" shapeId="0">
      <text>
        <r>
          <rPr>
            <sz val="9"/>
            <color indexed="81"/>
            <rFont val="Tahoma"/>
            <family val="2"/>
          </rPr>
          <t>UNSW Canberra: 69 hours</t>
        </r>
      </text>
    </comment>
    <comment ref="G31" authorId="0" shapeId="0">
      <text>
        <r>
          <rPr>
            <sz val="9"/>
            <color indexed="81"/>
            <rFont val="Tahoma"/>
            <family val="2"/>
          </rPr>
          <t>Includes UNSW Canberra</t>
        </r>
      </text>
    </comment>
    <comment ref="H31" authorId="0" shapeId="0">
      <text>
        <r>
          <rPr>
            <sz val="9"/>
            <color indexed="81"/>
            <rFont val="Tahoma"/>
            <family val="2"/>
          </rPr>
          <t>Includes UNSW Canberra</t>
        </r>
      </text>
    </comment>
    <comment ref="AG31" authorId="0" shapeId="0">
      <text>
        <r>
          <rPr>
            <sz val="9"/>
            <color indexed="81"/>
            <rFont val="Tahoma"/>
            <family val="2"/>
          </rPr>
          <t>Excludes UNSW Sydney</t>
        </r>
      </text>
    </comment>
    <comment ref="F32" authorId="0" shapeId="0">
      <text>
        <r>
          <rPr>
            <sz val="9"/>
            <color indexed="81"/>
            <rFont val="Tahoma"/>
            <family val="2"/>
          </rPr>
          <t>Move to new campus at Sydney</t>
        </r>
      </text>
    </comment>
    <comment ref="AB32" authorId="0" shapeId="0">
      <text>
        <r>
          <rPr>
            <sz val="9"/>
            <color indexed="81"/>
            <rFont val="Tahoma"/>
            <family val="2"/>
          </rPr>
          <t>Collection of statistics more detailed and comprehensive</t>
        </r>
      </text>
    </comment>
    <comment ref="AC32" authorId="0" shapeId="0">
      <text>
        <r>
          <rPr>
            <sz val="9"/>
            <color indexed="81"/>
            <rFont val="Tahoma"/>
            <family val="2"/>
          </rPr>
          <t>Collection of statistics more detailed and comprehensive</t>
        </r>
      </text>
    </comment>
    <comment ref="AD32" authorId="0" shapeId="0">
      <text>
        <r>
          <rPr>
            <sz val="9"/>
            <color indexed="81"/>
            <rFont val="Tahoma"/>
            <family val="2"/>
          </rPr>
          <t>Change in Service Model and recording of previously unrecorded inquires from across all library locations</t>
        </r>
      </text>
    </comment>
    <comment ref="AF32" authorId="0" shapeId="0">
      <text>
        <r>
          <rPr>
            <sz val="9"/>
            <color indexed="81"/>
            <rFont val="Tahoma"/>
            <family val="2"/>
          </rPr>
          <t>Change in guidelines for Course Readings Collection. Less material was included in the collection.</t>
        </r>
      </text>
    </comment>
    <comment ref="AG32" authorId="0" shapeId="0">
      <text>
        <r>
          <rPr>
            <sz val="9"/>
            <color indexed="81"/>
            <rFont val="Tahoma"/>
            <family val="2"/>
          </rPr>
          <t>Decrease due to increase in availability of online resources at home institutions.</t>
        </r>
      </text>
    </comment>
    <comment ref="AH32" authorId="0" shapeId="0">
      <text>
        <r>
          <rPr>
            <sz val="9"/>
            <color indexed="81"/>
            <rFont val="Tahoma"/>
            <family val="2"/>
          </rPr>
          <t xml:space="preserve">Continued decline in traditional ILL/DD. The effect of increased participation in consortial or unmediated reciprocal borrowing schemes and greater user access to online resources_x000D_
</t>
        </r>
      </text>
    </comment>
    <comment ref="AM32" authorId="0" shapeId="0">
      <text>
        <r>
          <rPr>
            <sz val="9"/>
            <color indexed="81"/>
            <rFont val="Tahoma"/>
            <family val="2"/>
          </rPr>
          <t xml:space="preserve">2014 figure was up because of purchases to add to the CRMC for the new Australian Curriculum ; 2015 had budget restrictions_x000D_
</t>
        </r>
      </text>
    </comment>
    <comment ref="AN32" authorId="0" shapeId="0">
      <text>
        <r>
          <rPr>
            <sz val="9"/>
            <color indexed="81"/>
            <rFont val="Tahoma"/>
            <family val="2"/>
          </rPr>
          <t xml:space="preserve">Smaller collections relegated_x000D_
</t>
        </r>
      </text>
    </comment>
    <comment ref="AP32" authorId="0" shapeId="0">
      <text>
        <r>
          <rPr>
            <sz val="9"/>
            <color indexed="81"/>
            <rFont val="Tahoma"/>
            <family val="2"/>
          </rPr>
          <t xml:space="preserve">2014 figure was up because of purchases to add to the CRMC for the new Australian Curriculum ; 2015 had budget restrictions_x000D_
</t>
        </r>
      </text>
    </comment>
    <comment ref="AR32" authorId="0" shapeId="0">
      <text>
        <r>
          <rPr>
            <sz val="9"/>
            <color indexed="81"/>
            <rFont val="Tahoma"/>
            <family val="2"/>
          </rPr>
          <t>As of 10th March 2016</t>
        </r>
      </text>
    </comment>
    <comment ref="AT32" authorId="0" shapeId="0">
      <text>
        <r>
          <rPr>
            <sz val="9"/>
            <color indexed="81"/>
            <rFont val="Tahoma"/>
            <family val="2"/>
          </rPr>
          <t xml:space="preserve">2014 was counted based on title package rather than number of individual titles in packages._x000D_
</t>
        </r>
      </text>
    </comment>
    <comment ref="BF32" authorId="0" shapeId="0">
      <text>
        <r>
          <rPr>
            <sz val="9"/>
            <color indexed="81"/>
            <rFont val="Tahoma"/>
            <family val="2"/>
          </rPr>
          <t>Large cancellation program due to budget restrictions</t>
        </r>
      </text>
    </comment>
    <comment ref="BG32" authorId="0" shapeId="0">
      <text>
        <r>
          <rPr>
            <sz val="9"/>
            <color indexed="81"/>
            <rFont val="Tahoma"/>
            <family val="2"/>
          </rPr>
          <t>Large cancellation program due to budget restrictions</t>
        </r>
      </text>
    </comment>
    <comment ref="BJ32" authorId="0" shapeId="0">
      <text>
        <r>
          <rPr>
            <sz val="9"/>
            <color indexed="81"/>
            <rFont val="Tahoma"/>
            <family val="2"/>
          </rPr>
          <t>Newsbank</t>
        </r>
      </text>
    </comment>
    <comment ref="BK32" authorId="0" shapeId="0">
      <text>
        <r>
          <rPr>
            <sz val="9"/>
            <color indexed="81"/>
            <rFont val="Tahoma"/>
            <family val="2"/>
          </rPr>
          <t>Large cancellation program due to budget restrictions</t>
        </r>
      </text>
    </comment>
    <comment ref="BL32" authorId="0" shapeId="0">
      <text>
        <r>
          <rPr>
            <sz val="9"/>
            <color indexed="81"/>
            <rFont val="Tahoma"/>
            <family val="2"/>
          </rPr>
          <t>Large cancellation program due to budget restrictions</t>
        </r>
      </text>
    </comment>
    <comment ref="BM32" authorId="0" shapeId="0">
      <text>
        <r>
          <rPr>
            <sz val="9"/>
            <color indexed="81"/>
            <rFont val="Tahoma"/>
            <family val="2"/>
          </rPr>
          <t>Large cancellation program due to budget restrictions</t>
        </r>
      </text>
    </comment>
    <comment ref="BN32" authorId="0" shapeId="0">
      <text>
        <r>
          <rPr>
            <sz val="9"/>
            <color indexed="81"/>
            <rFont val="Tahoma"/>
            <family val="2"/>
          </rPr>
          <t>Large cancellation program due to budget restrictions</t>
        </r>
      </text>
    </comment>
    <comment ref="BO32" authorId="0" shapeId="0">
      <text>
        <r>
          <rPr>
            <sz val="9"/>
            <color indexed="81"/>
            <rFont val="Tahoma"/>
            <family val="2"/>
          </rPr>
          <t>Large cancellation program due to budget restrictions</t>
        </r>
      </text>
    </comment>
    <comment ref="BY32" authorId="0" shapeId="0">
      <text>
        <r>
          <rPr>
            <sz val="9"/>
            <color indexed="81"/>
            <rFont val="Tahoma"/>
            <family val="2"/>
          </rPr>
          <t>Coal &amp; Allied</t>
        </r>
      </text>
    </comment>
    <comment ref="C34" authorId="0" shapeId="0">
      <text>
        <r>
          <rPr>
            <sz val="9"/>
            <color indexed="81"/>
            <rFont val="Tahoma"/>
            <family val="2"/>
          </rPr>
          <t>Lost dent, ips, PAH</t>
        </r>
      </text>
    </comment>
    <comment ref="D34" authorId="0" shapeId="0">
      <text>
        <r>
          <rPr>
            <sz val="9"/>
            <color indexed="81"/>
            <rFont val="Tahoma"/>
            <family val="2"/>
          </rPr>
          <t>Lost Dent, PAH, Ipswich.</t>
        </r>
      </text>
    </comment>
    <comment ref="E34" authorId="0" shapeId="0">
      <text>
        <r>
          <rPr>
            <sz val="9"/>
            <color indexed="81"/>
            <rFont val="Tahoma"/>
            <family val="2"/>
          </rPr>
          <t>SSAH 12x5 + 8x2</t>
        </r>
      </text>
    </comment>
    <comment ref="G34" authorId="0" shapeId="0">
      <text>
        <r>
          <rPr>
            <sz val="9"/>
            <color indexed="81"/>
            <rFont val="Tahoma"/>
            <family val="2"/>
          </rPr>
          <t>This is linear shelving not number of books shelved....</t>
        </r>
      </text>
    </comment>
    <comment ref="H34" authorId="0" shapeId="0">
      <text>
        <r>
          <rPr>
            <sz val="9"/>
            <color indexed="81"/>
            <rFont val="Tahoma"/>
            <family val="2"/>
          </rPr>
          <t>Archives now located with library - ask Bruce Ibsen</t>
        </r>
      </text>
    </comment>
    <comment ref="Z34" authorId="0" shapeId="0">
      <text>
        <r>
          <rPr>
            <sz val="9"/>
            <color indexed="81"/>
            <rFont val="Tahoma"/>
            <family val="2"/>
          </rPr>
          <t>BG</t>
        </r>
      </text>
    </comment>
    <comment ref="AB34" authorId="0" shapeId="0">
      <text>
        <r>
          <rPr>
            <sz val="9"/>
            <color indexed="81"/>
            <rFont val="Tahoma"/>
            <family val="2"/>
          </rPr>
          <t>Did not include tours to international or national visitors nor staff development._x000D_
Did include cyberschool and AskIT _x000D_
Libstats not correct.</t>
        </r>
      </text>
    </comment>
    <comment ref="AC34" authorId="0" shapeId="0">
      <text>
        <r>
          <rPr>
            <sz val="9"/>
            <color indexed="81"/>
            <rFont val="Tahoma"/>
            <family val="2"/>
          </rPr>
          <t>Did not inc tours to int and nat nor staff development._x000D_
Inc cyberschool and AskIT. Libstats not correct.</t>
        </r>
      </text>
    </comment>
    <comment ref="AD34" authorId="0" shapeId="0">
      <text>
        <r>
          <rPr>
            <sz val="9"/>
            <color indexed="81"/>
            <rFont val="Tahoma"/>
            <family val="2"/>
          </rPr>
          <t>Dropped due to triage model.</t>
        </r>
      </text>
    </comment>
    <comment ref="AE34" authorId="0" shapeId="0">
      <text>
        <r>
          <rPr>
            <sz val="9"/>
            <color indexed="81"/>
            <rFont val="Tahoma"/>
            <family val="2"/>
          </rPr>
          <t>1C</t>
        </r>
      </text>
    </comment>
    <comment ref="AF34" authorId="0" shapeId="0">
      <text>
        <r>
          <rPr>
            <sz val="9"/>
            <color indexed="81"/>
            <rFont val="Tahoma"/>
            <family val="2"/>
          </rPr>
          <t>Column 1e</t>
        </r>
      </text>
    </comment>
    <comment ref="AG34" authorId="0" shapeId="0">
      <text>
        <r>
          <rPr>
            <sz val="9"/>
            <color indexed="81"/>
            <rFont val="Tahoma"/>
            <family val="2"/>
          </rPr>
          <t>Get these from Pauline Line.</t>
        </r>
      </text>
    </comment>
    <comment ref="AH34" authorId="0" shapeId="0">
      <text>
        <r>
          <rPr>
            <sz val="9"/>
            <color indexed="81"/>
            <rFont val="Tahoma"/>
            <family val="2"/>
          </rPr>
          <t>Column 2e_x000D_
Missing data from June onwards due to shift to relais._x000D_
4,255</t>
        </r>
      </text>
    </comment>
    <comment ref="AI34" authorId="0" shapeId="0">
      <text>
        <r>
          <rPr>
            <sz val="9"/>
            <color indexed="81"/>
            <rFont val="Tahoma"/>
            <family val="2"/>
          </rPr>
          <t>Column 2D_x000D_
missing data for Oct-Dec (9,646)</t>
        </r>
      </text>
    </comment>
    <comment ref="AQ34" authorId="0" shapeId="0">
      <text>
        <r>
          <rPr>
            <sz val="9"/>
            <color indexed="81"/>
            <rFont val="Tahoma"/>
            <family val="2"/>
          </rPr>
          <t>CP</t>
        </r>
      </text>
    </comment>
    <comment ref="AT34" authorId="0" shapeId="0">
      <text>
        <r>
          <rPr>
            <sz val="9"/>
            <color indexed="81"/>
            <rFont val="Tahoma"/>
            <family val="2"/>
          </rPr>
          <t>Lecture notes in computer science, World Bank e-library, Lecture notes in mathematics, Lecture notes in physics, eTG Complete, ASABE technical library. Book collection, EOLSS, PsycBOOKS, Stat!Ref, Current protocols (Wiley), Oxford Reference online, ENGnetBASE, WTO elibrary, HeinOnline legal classics library, Lippincott Springhouse nursing collection, AccessMedicine, AccessPharmacy, CEPR discussion papers, Cambridge Collections online, ClinicalKey, Human Rights documents online, NBER working papers online, Oxford medicine handbooks online, Springer Materials, Springer Protocols, Cambridge histories online, Medicines Complete, Oxford bibliographies online, Comprehensive molecular insect science (Elsevier), Methods in Enzymology (Elsevier), Agricultural &amp; Biological sciences series (Elsevier), Progress in brain research (Elsevier), Advances in clinical chemistry (Elsevier), Advances in imaging and electron physics (Elsevier), EngNetBase</t>
        </r>
      </text>
    </comment>
    <comment ref="AW34" authorId="0" shapeId="0">
      <text>
        <r>
          <rPr>
            <sz val="9"/>
            <color indexed="81"/>
            <rFont val="Tahoma"/>
            <family val="2"/>
          </rPr>
          <t>CP</t>
        </r>
      </text>
    </comment>
    <comment ref="AX34" authorId="0" shapeId="0">
      <text>
        <r>
          <rPr>
            <sz val="9"/>
            <color indexed="81"/>
            <rFont val="Tahoma"/>
            <family val="2"/>
          </rPr>
          <t>CP</t>
        </r>
      </text>
    </comment>
    <comment ref="AY34" authorId="0" shapeId="0">
      <text>
        <r>
          <rPr>
            <sz val="9"/>
            <color indexed="81"/>
            <rFont val="Tahoma"/>
            <family val="2"/>
          </rPr>
          <t>CP</t>
        </r>
      </text>
    </comment>
    <comment ref="BV34" authorId="0" shapeId="0">
      <text>
        <r>
          <rPr>
            <sz val="9"/>
            <color indexed="81"/>
            <rFont val="Tahoma"/>
            <family val="2"/>
          </rPr>
          <t>UQ copyright expenses of 1.7M now paid by the Library</t>
        </r>
      </text>
    </comment>
    <comment ref="BY34" authorId="0" shapeId="0">
      <text>
        <r>
          <rPr>
            <sz val="9"/>
            <color indexed="81"/>
            <rFont val="Tahoma"/>
            <family val="2"/>
          </rPr>
          <t>Building improvements, library management system, insurance costs.</t>
        </r>
      </text>
    </comment>
    <comment ref="CB34" authorId="0" shapeId="0">
      <text>
        <r>
          <rPr>
            <sz val="9"/>
            <color indexed="81"/>
            <rFont val="Tahoma"/>
            <family val="2"/>
          </rPr>
          <t>From Pauline Line</t>
        </r>
      </text>
    </comment>
    <comment ref="DB34" authorId="0" shapeId="0">
      <text>
        <r>
          <rPr>
            <sz val="9"/>
            <color indexed="81"/>
            <rFont val="Tahoma"/>
            <family val="2"/>
          </rPr>
          <t xml:space="preserve">Not currently reporting accesses and downloads due to concerns about accuracy_x000D_
</t>
        </r>
      </text>
    </comment>
    <comment ref="DC34" authorId="0" shapeId="0">
      <text>
        <r>
          <rPr>
            <sz val="9"/>
            <color indexed="81"/>
            <rFont val="Tahoma"/>
            <family val="2"/>
          </rPr>
          <t xml:space="preserve">Not currently reporting accesses and downloads due to concerns about accuracy_x000D_
</t>
        </r>
      </text>
    </comment>
    <comment ref="C35" authorId="0" shapeId="0">
      <text>
        <r>
          <rPr>
            <sz val="9"/>
            <color indexed="81"/>
            <rFont val="Tahoma"/>
            <family val="2"/>
          </rPr>
          <t>Bob Hawke Prime Ministerial Library no longer counted as Library</t>
        </r>
      </text>
    </comment>
    <comment ref="AM35" authorId="0" shapeId="0">
      <text>
        <r>
          <rPr>
            <sz val="9"/>
            <color indexed="81"/>
            <rFont val="Tahoma"/>
            <family val="2"/>
          </rPr>
          <t>Collection Valuation</t>
        </r>
      </text>
    </comment>
    <comment ref="AR35" authorId="0" shapeId="0">
      <text>
        <r>
          <rPr>
            <sz val="9"/>
            <color indexed="81"/>
            <rFont val="Tahoma"/>
            <family val="2"/>
          </rPr>
          <t xml:space="preserve">Ebook counts by collection </t>
        </r>
      </text>
    </comment>
    <comment ref="AS35" authorId="0" shapeId="0">
      <text>
        <r>
          <rPr>
            <sz val="9"/>
            <color indexed="81"/>
            <rFont val="Tahoma"/>
            <family val="2"/>
          </rPr>
          <t>Collection valuation</t>
        </r>
      </text>
    </comment>
    <comment ref="AT35" authorId="0" shapeId="0">
      <text>
        <r>
          <rPr>
            <sz val="9"/>
            <color indexed="81"/>
            <rFont val="Tahoma"/>
            <family val="2"/>
          </rPr>
          <t>Ebrary Academic Complete + 1 individual title (ensure that Academic Complete is not counted here and also on the Doomed List)</t>
        </r>
      </text>
    </comment>
    <comment ref="CU35" authorId="0" shapeId="0">
      <text>
        <r>
          <rPr>
            <sz val="9"/>
            <color indexed="81"/>
            <rFont val="Tahoma"/>
            <family val="2"/>
          </rPr>
          <t>Refined institutional repository to exclude non-research theses, research proposals and University non-research publications</t>
        </r>
      </text>
    </comment>
    <comment ref="CY35" authorId="0" shapeId="0">
      <text>
        <r>
          <rPr>
            <sz val="9"/>
            <color indexed="81"/>
            <rFont val="Tahoma"/>
            <family val="2"/>
          </rPr>
          <t>Apr-Dec only. Jan-Mar not available due to system migration.</t>
        </r>
      </text>
    </comment>
    <comment ref="CZ35" authorId="0" shapeId="0">
      <text>
        <r>
          <rPr>
            <sz val="9"/>
            <color indexed="81"/>
            <rFont val="Tahoma"/>
            <family val="2"/>
          </rPr>
          <t>Apr-Dec only. Jan-Mar not available due to system migration.</t>
        </r>
      </text>
    </comment>
    <comment ref="DB35" authorId="0" shapeId="0">
      <text>
        <r>
          <rPr>
            <sz val="9"/>
            <color indexed="81"/>
            <rFont val="Tahoma"/>
            <family val="2"/>
          </rPr>
          <t>Not available after migration to Alma</t>
        </r>
      </text>
    </comment>
    <comment ref="DC35" authorId="0" shapeId="0">
      <text>
        <r>
          <rPr>
            <sz val="9"/>
            <color indexed="81"/>
            <rFont val="Tahoma"/>
            <family val="2"/>
          </rPr>
          <t>Not available after migration to Alma</t>
        </r>
      </text>
    </comment>
    <comment ref="DD35" authorId="0" shapeId="0">
      <text>
        <r>
          <rPr>
            <sz val="9"/>
            <color indexed="81"/>
            <rFont val="Tahoma"/>
            <family val="2"/>
          </rPr>
          <t>Not available after migration to Alma</t>
        </r>
      </text>
    </comment>
    <comment ref="F37" authorId="0" shapeId="0">
      <text>
        <r>
          <rPr>
            <sz val="9"/>
            <color indexed="81"/>
            <rFont val="Tahoma"/>
            <family val="2"/>
          </rPr>
          <t>Error in reporting seating for two of our Locations in 2014</t>
        </r>
      </text>
    </comment>
    <comment ref="O37" authorId="0" shapeId="0">
      <text>
        <r>
          <rPr>
            <sz val="9"/>
            <color indexed="81"/>
            <rFont val="Tahoma"/>
            <family val="2"/>
          </rPr>
          <t xml:space="preserve">2015 total positions is based on budgeted headcount. Previously reported 2014 figure reflected occupancy headcount. _x000D_
_x000D_
A new organisational structure was implemented in 2015. As a result staffing and position profiles for 2015 may be significantly different from those previously reported._x000D_
</t>
        </r>
      </text>
    </comment>
    <comment ref="AC37" authorId="0" shapeId="0">
      <text>
        <r>
          <rPr>
            <sz val="9"/>
            <color indexed="81"/>
            <rFont val="Tahoma"/>
            <family val="2"/>
          </rPr>
          <t xml:space="preserve">Change over 2014: Adjusted to better meet definition. Some transaction types incorrectly reported in 2014 figures._x000D_
</t>
        </r>
      </text>
    </comment>
    <comment ref="AD37" authorId="0" shapeId="0">
      <text>
        <r>
          <rPr>
            <sz val="9"/>
            <color indexed="81"/>
            <rFont val="Tahoma"/>
            <family val="2"/>
          </rPr>
          <t>Not provided as transactions that do not meet the definition for this statistics cannot be excluded.</t>
        </r>
      </text>
    </comment>
    <comment ref="AI37" authorId="0" shapeId="0">
      <text>
        <r>
          <rPr>
            <sz val="9"/>
            <color indexed="81"/>
            <rFont val="Tahoma"/>
            <family val="2"/>
          </rPr>
          <t>Increase over 2014 as 2015 was first full year of undergraduate access to BONUS+</t>
        </r>
      </text>
    </comment>
    <comment ref="AK37" authorId="0" shapeId="0">
      <text>
        <r>
          <rPr>
            <sz val="9"/>
            <color indexed="81"/>
            <rFont val="Tahoma"/>
            <family val="2"/>
          </rPr>
          <t>Apparent drop from 2014 is a result of a miscalculation in reporting 2014 figures for Law Library location.</t>
        </r>
      </text>
    </comment>
    <comment ref="AM37" authorId="0" shapeId="0">
      <text>
        <r>
          <rPr>
            <sz val="9"/>
            <color indexed="81"/>
            <rFont val="Tahoma"/>
            <family val="2"/>
          </rPr>
          <t>Increase a result of increased in eBook purchases in 2015</t>
        </r>
      </text>
    </comment>
    <comment ref="AN37" authorId="0" shapeId="0">
      <text>
        <r>
          <rPr>
            <sz val="9"/>
            <color indexed="81"/>
            <rFont val="Tahoma"/>
            <family val="2"/>
          </rPr>
          <t>Increase over a result of a large scale missing books project and review of collections previously held in our Camden, Medical and Dentistry libraries.</t>
        </r>
      </text>
    </comment>
    <comment ref="AQ37" authorId="0" shapeId="0">
      <text>
        <r>
          <rPr>
            <sz val="9"/>
            <color indexed="81"/>
            <rFont val="Tahoma"/>
            <family val="2"/>
          </rPr>
          <t>Increase over 2014 a result of a large scale missing books project and review of collections previously held in our Camden, Medical and Dentistry libraries.</t>
        </r>
      </text>
    </comment>
    <comment ref="AS37" authorId="0" shapeId="0">
      <text>
        <r>
          <rPr>
            <sz val="9"/>
            <color indexed="81"/>
            <rFont val="Tahoma"/>
            <family val="2"/>
          </rPr>
          <t>New eBook packages acquired in 2015</t>
        </r>
      </text>
    </comment>
    <comment ref="AT37" authorId="0" shapeId="0">
      <text>
        <r>
          <rPr>
            <sz val="9"/>
            <color indexed="81"/>
            <rFont val="Tahoma"/>
            <family val="2"/>
          </rPr>
          <t>DDA via YPB and EBS are excluded as these are not a subscription model.</t>
        </r>
      </text>
    </comment>
    <comment ref="AU37" authorId="0" shapeId="0">
      <text>
        <r>
          <rPr>
            <sz val="9"/>
            <color indexed="81"/>
            <rFont val="Tahoma"/>
            <family val="2"/>
          </rPr>
          <t>Increase in content due to new EBS partners and implementation of shelf ready material</t>
        </r>
      </text>
    </comment>
    <comment ref="BD37" authorId="0" shapeId="0">
      <text>
        <r>
          <rPr>
            <sz val="9"/>
            <color indexed="81"/>
            <rFont val="Tahoma"/>
            <family val="2"/>
          </rPr>
          <t>No 2015 new subscriptions. All purchases in 2015 were for 2016 subscription, so have not been reported in 2015 input.</t>
        </r>
      </text>
    </comment>
    <comment ref="BE37" authorId="0" shapeId="0">
      <text>
        <r>
          <rPr>
            <sz val="9"/>
            <color indexed="81"/>
            <rFont val="Tahoma"/>
            <family val="2"/>
          </rPr>
          <t>No 2015 new aggregate subscriptions. All purchases in 2015 were for 2016 subscriptions, so have not been reported in 2015 input.</t>
        </r>
      </text>
    </comment>
    <comment ref="BF37" authorId="0" shapeId="0">
      <text>
        <r>
          <rPr>
            <sz val="9"/>
            <color indexed="81"/>
            <rFont val="Tahoma"/>
            <family val="2"/>
          </rPr>
          <t>Change over 2014 primarily due to change from print to online and a clean up of older records.</t>
        </r>
      </text>
    </comment>
    <comment ref="BJ37" authorId="0" shapeId="0">
      <text>
        <r>
          <rPr>
            <sz val="9"/>
            <color indexed="81"/>
            <rFont val="Tahoma"/>
            <family val="2"/>
          </rPr>
          <t>No cancellations in 2015.</t>
        </r>
      </text>
    </comment>
    <comment ref="BM37" authorId="0" shapeId="0">
      <text>
        <r>
          <rPr>
            <sz val="9"/>
            <color indexed="81"/>
            <rFont val="Tahoma"/>
            <family val="2"/>
          </rPr>
          <t>Lack of clarity around definition. Unable to report until advice provided by CAUL</t>
        </r>
      </text>
    </comment>
    <comment ref="BQ37" authorId="0" shapeId="0">
      <text>
        <r>
          <rPr>
            <sz val="9"/>
            <color indexed="81"/>
            <rFont val="Tahoma"/>
            <family val="2"/>
          </rPr>
          <t>Total excludes Serial titles: Curr Ind/elect. This has been reported CP, while awaiting clarification from CAUL on definition.</t>
        </r>
      </text>
    </comment>
    <comment ref="CU37" authorId="0" shapeId="0">
      <text>
        <r>
          <rPr>
            <sz val="9"/>
            <color indexed="81"/>
            <rFont val="Tahoma"/>
            <family val="2"/>
          </rPr>
          <t>These are the local access only records for 2015</t>
        </r>
      </text>
    </comment>
    <comment ref="CX37" authorId="0" shapeId="0">
      <text>
        <r>
          <rPr>
            <sz val="9"/>
            <color indexed="81"/>
            <rFont val="Tahoma"/>
            <family val="2"/>
          </rPr>
          <t>The Sydney eScholarship Repository service does not collect metadata only records</t>
        </r>
      </text>
    </comment>
    <comment ref="DB37" authorId="0" shapeId="0">
      <text>
        <r>
          <rPr>
            <sz val="9"/>
            <color indexed="81"/>
            <rFont val="Tahoma"/>
            <family val="2"/>
          </rPr>
          <t>These figures combine item and bitstream views for Sydney eScholarship Repository and SRO. A new statistical package implemented in 2015 which more accurately counts only true accesses. Cannot fully guarantee exclusion of robots/spiders</t>
        </r>
      </text>
    </comment>
    <comment ref="J38" authorId="0" shapeId="0">
      <text>
        <r>
          <rPr>
            <sz val="9"/>
            <color indexed="81"/>
            <rFont val="Tahoma"/>
            <family val="2"/>
          </rPr>
          <t>A major Divisional restructure moved some categories of Library staff to other areas of the Division, outside Library Services (Learning &amp; Teaching Librarians, Client Services, and administrative positions) and also reduced the number of professional positions in Library Services.</t>
        </r>
      </text>
    </comment>
    <comment ref="K38" authorId="0" shapeId="0">
      <text>
        <r>
          <rPr>
            <sz val="9"/>
            <color indexed="81"/>
            <rFont val="Tahoma"/>
            <family val="2"/>
          </rPr>
          <t>A major Divisional restructure moved some categories of Library staff to other areas of the Division, outside Library Services (Learning &amp; Teaching Librarians, Client Services, and administrative positions) and also reduced the number of professional positions in Library Services.</t>
        </r>
      </text>
    </comment>
    <comment ref="L38" authorId="0" shapeId="0">
      <text>
        <r>
          <rPr>
            <sz val="9"/>
            <color indexed="81"/>
            <rFont val="Tahoma"/>
            <family val="2"/>
          </rPr>
          <t>A major Divisional restructure moved some categories of Library staff to other areas of the Division, outside Library Services (Learning &amp; Teaching Librarians, Client Services, and administrative positions) and also reduced the number of professional positions in Library Services.</t>
        </r>
      </text>
    </comment>
    <comment ref="O38" authorId="0" shapeId="0">
      <text>
        <r>
          <rPr>
            <sz val="9"/>
            <color indexed="81"/>
            <rFont val="Tahoma"/>
            <family val="2"/>
          </rPr>
          <t>A major Divisional restructure moved some categories of Library staff to other areas of the Division, outside Library Services (Learning &amp; Teaching Librarians, Client Services, and administrative positions) and also reduced the number of professional positions in Library Services.</t>
        </r>
      </text>
    </comment>
    <comment ref="Q38" authorId="0" shapeId="0">
      <text>
        <r>
          <rPr>
            <sz val="9"/>
            <color indexed="81"/>
            <rFont val="Tahoma"/>
            <family val="2"/>
          </rPr>
          <t>A major Divisional restructure moved some categories of Library staff to other areas of the Division, outside Library Services (Learning &amp; Teaching Librarians, Client Services, and administrative positions) and also reduced the number of professional positions in Library Services.</t>
        </r>
      </text>
    </comment>
    <comment ref="R38" authorId="0" shapeId="0">
      <text>
        <r>
          <rPr>
            <sz val="9"/>
            <color indexed="81"/>
            <rFont val="Tahoma"/>
            <family val="2"/>
          </rPr>
          <t>A major Divisional restructure moved some categories of Library staff to other areas of the Division, outside Library Services (Learning &amp; Teaching Librarians, Client Services, and administrative positions) and also reduced the number of professional positions in Library Services.</t>
        </r>
      </text>
    </comment>
    <comment ref="S38" authorId="0" shapeId="0">
      <text>
        <r>
          <rPr>
            <sz val="9"/>
            <color indexed="81"/>
            <rFont val="Tahoma"/>
            <family val="2"/>
          </rPr>
          <t>A major Divisional restructure moved some categories of Library staff to other areas of the Division, outside Library Services (Learning &amp; Teaching Librarians, Client Services, and administrative positions) and also reduced the number of professional positions in Library Services.</t>
        </r>
      </text>
    </comment>
    <comment ref="T38" authorId="0" shapeId="0">
      <text>
        <r>
          <rPr>
            <sz val="9"/>
            <color indexed="81"/>
            <rFont val="Tahoma"/>
            <family val="2"/>
          </rPr>
          <t>A major Divisional restructure moved some categories of Library staff to other areas of the Division, outside Library Services (Learning &amp; Teaching Librarians, Client Services, and administrative positions) and also reduced the number of professional positions in Library Services.</t>
        </r>
      </text>
    </comment>
    <comment ref="U38" authorId="0" shapeId="0">
      <text>
        <r>
          <rPr>
            <sz val="9"/>
            <color indexed="81"/>
            <rFont val="Tahoma"/>
            <family val="2"/>
          </rPr>
          <t>A major Divisional restructure moved some categories of Library staff to other areas of the Division, outside Library Services (Learning &amp; Teaching Librarians, Client Services, and administrative positions) and also reduced the number of professional positions in Library Services.</t>
        </r>
      </text>
    </comment>
    <comment ref="V38" authorId="0" shapeId="0">
      <text>
        <r>
          <rPr>
            <sz val="9"/>
            <color indexed="81"/>
            <rFont val="Tahoma"/>
            <family val="2"/>
          </rPr>
          <t>A major Divisional restructure moved some categories of Library staff to other areas of the Division, outside Library Services (Learning &amp; Teaching Librarians, Client Services, and administrative positions) and also reduced the number of professional positions in Library Services.</t>
        </r>
      </text>
    </comment>
    <comment ref="W38" authorId="0" shapeId="0">
      <text>
        <r>
          <rPr>
            <sz val="9"/>
            <color indexed="81"/>
            <rFont val="Tahoma"/>
            <family val="2"/>
          </rPr>
          <t>A major Divisional restructure moved some categories of Library staff to other areas of the Division, outside Library Services (Learning &amp; Teaching Librarians, Client Services, and administrative positions) and also reduced the number of professional positions in Library Services.</t>
        </r>
      </text>
    </comment>
    <comment ref="AH38" authorId="0" shapeId="0">
      <text>
        <r>
          <rPr>
            <sz val="9"/>
            <color indexed="81"/>
            <rFont val="Tahoma"/>
            <family val="2"/>
          </rPr>
          <t>Increase due to University of Tasmania joining BONUS+ at the end of September.</t>
        </r>
      </text>
    </comment>
    <comment ref="AI38" authorId="0" shapeId="0">
      <text>
        <r>
          <rPr>
            <sz val="9"/>
            <color indexed="81"/>
            <rFont val="Tahoma"/>
            <family val="2"/>
          </rPr>
          <t>University of Tasmania joined BONUS+ at the end of September.</t>
        </r>
      </text>
    </comment>
    <comment ref="AJ38" authorId="0" shapeId="0">
      <text>
        <r>
          <rPr>
            <sz val="9"/>
            <color indexed="81"/>
            <rFont val="Tahoma"/>
            <family val="2"/>
          </rPr>
          <t>Lower total in comparison to previous year may be impact of BONUS+ introduction at end Sept.</t>
        </r>
      </text>
    </comment>
    <comment ref="BW38" authorId="0" shapeId="0">
      <text>
        <r>
          <rPr>
            <sz val="9"/>
            <color indexed="81"/>
            <rFont val="Tahoma"/>
            <family val="2"/>
          </rPr>
          <t>A major Divisional restructure moved some categories of Library staff to other areas of the Division, outside Library Services (Learning &amp; Teaching Librarians, Client Services, and administrative positions) and also reduced the number of professional positions in Library Services.</t>
        </r>
      </text>
    </comment>
    <comment ref="C39" authorId="0" shapeId="0">
      <text>
        <r>
          <rPr>
            <sz val="9"/>
            <color indexed="81"/>
            <rFont val="Tahoma"/>
            <family val="2"/>
          </rPr>
          <t>Reference date Friday 27/11/2015. Last date of operation for Kuring-gai Branch Library.</t>
        </r>
      </text>
    </comment>
    <comment ref="F39" authorId="0" shapeId="0">
      <text>
        <r>
          <rPr>
            <sz val="9"/>
            <color indexed="81"/>
            <rFont val="Tahoma"/>
            <family val="2"/>
          </rPr>
          <t xml:space="preserve">Reference date 7/06/2015. Seat Occupancy Survey. Increase at City Campus (Blake) Library following 2015 refurbishment. </t>
        </r>
      </text>
    </comment>
    <comment ref="E41" authorId="0" shapeId="0">
      <text>
        <r>
          <rPr>
            <sz val="9"/>
            <color indexed="81"/>
            <rFont val="Tahoma"/>
            <family val="2"/>
          </rPr>
          <t>No longer have standard 24/7 opening hours as we did in 2014_x000D_
7am-2am weekdays 7-5 Weekends</t>
        </r>
      </text>
    </comment>
    <comment ref="AH41" authorId="0" shapeId="0">
      <text>
        <r>
          <rPr>
            <sz val="9"/>
            <color indexed="81"/>
            <rFont val="Tahoma"/>
            <family val="2"/>
          </rPr>
          <t xml:space="preserve">Copies: 1520_x000D_
Loans: 803_x000D_
</t>
        </r>
      </text>
    </comment>
    <comment ref="AI41" authorId="0" shapeId="0">
      <text>
        <r>
          <rPr>
            <sz val="9"/>
            <color indexed="81"/>
            <rFont val="Tahoma"/>
            <family val="2"/>
          </rPr>
          <t xml:space="preserve">Copies: 3247_x000D_
Loans: 4127_x000D_
</t>
        </r>
      </text>
    </comment>
    <comment ref="AJ41" authorId="0" shapeId="0">
      <text>
        <r>
          <rPr>
            <sz val="9"/>
            <color indexed="81"/>
            <rFont val="Tahoma"/>
            <family val="2"/>
          </rPr>
          <t xml:space="preserve">Copies: 137_x000D_
Loans: 95_x000D_
</t>
        </r>
      </text>
    </comment>
    <comment ref="AT41" authorId="0" shapeId="0">
      <text>
        <r>
          <rPr>
            <sz val="9"/>
            <color indexed="81"/>
            <rFont val="Tahoma"/>
            <family val="2"/>
          </rPr>
          <t xml:space="preserve">Package titles:_x000D_
ACLS Humanities eBook_x000D_
Alexander Street Press African American Music Reference_x000D_
Alexander Street Press Classical Music Library_x000D_
Alexander Street Press Contemporary World Music_x000D_
Alexander Street Press Ethnographic Video Online_x000D_
Alexander Street Press Garland Encyclopedia of World Music Online_x000D_
Alexander Street Press Smithsonian Global Sound for Libraries_x000D_
American Chemical Society Symposium Series_x000D_
American Psychiatric Publishing Books and Guidelines_x000D_
APA PsycBooks_x000D_
Australian Bureau of Statistics_x000D_
Books@Ovid Subscription_x000D_
British Academy publications_x000D_
CABI Books Complete_x000D_
Cambridge Histories Online_x000D_
CCH academic online_x000D_
Classical music reference library_x000D_
CogNet Library Books_x000D_
Counseling and Psychotherapy Transcripts, Client Narratives, and Reference Works_x000D_
CREDOreference General Reference_x000D_
eBook Academic Collection_x000D_
EBSCOhost Dentistry &amp; Oral Sciences Source_x000D_
Education in video_x000D_
Electronic Enlightenment_x000D_
Elsevier ScienceDirect Books_x000D_
Emerald Books Business, Management and Economics_x000D_
ENGnetBASE_x000D_
Gale Cengage Virtual Reference Library_x000D_
HeinOnline English Reports_x000D_
HeinOnline Federal Register Library_x000D_
HeinOnline Foreign and International Law Resources_x000D_
HeinOnline Foreign Relations of the United States (FRUS)_x000D_
HeinOnline Harvard Research in International Law_x000D_
HeinOnline Legal Classics_x000D_
HeinOnline Manual of Patent Examining Procedure_x000D_
HeinOnline Treaties and Agreements Library_x000D_
HeinOnline U.S. Attorney General Opinions_x000D_
HeinOnline U.S. Federal Legislative History Library_x000D_
HeinOnline U.S. Presidential Library_x000D_
HeinOnline U.S. Statutes at Large_x000D_
HeinOnline U.S. Supreme Court Library_x000D_
HeinOnline UN Law Collection_x000D_
HeinOnline United States Code_x000D_
HeinOnline World Constitutions Illustrated_x000D_
Informit e-Library Monographs_x000D_
Informit Indigenous Collection_x000D_
International Monetary Fund eLibrary_x000D_
Investment claims_x000D_
Jazz music library_x000D_
Kluwer Arbitration Books_x000D_
Knovel Aerospace Radar Technology Corporate_x000D_
Knovel Biochemistry, Biology &amp; Biotechnology Corporate_x000D_
Knovel Chemistry &amp; Chemical Engineering Corporate_x000D_
Knovel Civil Engineering &amp; Construction Materials Corporate_x000D_
Knovel Earth Sciences Corporate_x000D_
Knovel Electrical &amp; Power Engineering Corporate_x000D_
Knovel Electronics &amp; Semiconductors Corporate_x000D_
Knovel Environment &amp; Environmental Engineering Corporate_x000D_
Knovel Food Science Corporate_x000D_
Knovel General Engineering &amp; Project Administration Academic_x000D_
Knovel Industrial Engineering &amp; Operations Management Corporate_x000D_
Knovel Mechanics &amp; Mechanical Engineering Corporate_x000D_
Knovel Metals &amp; Metallurgy Corporate_x000D_
Knovel Mining Engineering and Extractive Metallurgy Corporate_x000D_
Knovel Nanotechnology Corporate_x000D_
Knovel Oil &amp; Gas Engineering Corporate_x000D_
Knovel Pharmaceuticals, Cosmetics &amp; Toiletries Corporate_x000D_
Knovel Plastics &amp; Rubber Corporate_x000D_
Knovel Process Design Control and Automation Corporate_x000D_
Knovel Safety &amp; Industrial Hygiene Corporate_x000D_
Knovel Sustainable Energy and Development Corporate_x000D_
Knovel Transportation Engineering Corporate_x000D_
MATHnetBASE_x000D_
McGrawHill AccessPharmacy_x000D_
McGrawHill AccessEngineering_x000D_
National Bureau of Economic Research_x000D_
Open book publishers_x000D_
Ovid PsycBooks_x000D_
OvidMD_x000D_
Oxford art online_x000D_
Oxford Bibliographies_x000D_
Oxford Handbooks Online Business &amp; Management_x000D_
Oxford Handbooks Online Religion_x000D_
Oxford music online_x000D_
Oxford Quick Reference_x000D_
Oxford Reference Premium Collection_x000D_
Past Masters_x000D_
PressReader_x000D_
ProQuest Public Health_x000D_
Romanticism redefined_x000D_
SAGE Research Methods Online_x000D_
STATSnetBASE_x000D_
Westlaw UK Journals and Law Reviews_x000D_
WestlawNext Campus Research Law &amp; News_x000D_
World Bank ELibrary Publications_x000D_
World Scientific eBooks_x000D_
</t>
        </r>
      </text>
    </comment>
    <comment ref="BA41" authorId="0" shapeId="0">
      <text>
        <r>
          <rPr>
            <sz val="9"/>
            <color indexed="81"/>
            <rFont val="Tahoma"/>
            <family val="2"/>
          </rPr>
          <t>Includes open access</t>
        </r>
      </text>
    </comment>
    <comment ref="BB41" authorId="0" shapeId="0">
      <text>
        <r>
          <rPr>
            <sz val="9"/>
            <color indexed="81"/>
            <rFont val="Tahoma"/>
            <family val="2"/>
          </rPr>
          <t>China academic journals Series F &amp; G (2,202) added purchased MARC in 2015</t>
        </r>
      </text>
    </comment>
    <comment ref="BD41" authorId="0" shapeId="0">
      <text>
        <r>
          <rPr>
            <sz val="9"/>
            <color indexed="81"/>
            <rFont val="Tahoma"/>
            <family val="2"/>
          </rPr>
          <t>ProQuest Central (replaced PQ5000) &amp; ClinicalKe</t>
        </r>
      </text>
    </comment>
    <comment ref="BV41" authorId="0" shapeId="0">
      <text>
        <r>
          <rPr>
            <sz val="9"/>
            <color indexed="81"/>
            <rFont val="Tahoma"/>
            <family val="2"/>
          </rPr>
          <t>Includes $399k for administrative services</t>
        </r>
      </text>
    </comment>
    <comment ref="BW41" authorId="0" shapeId="0">
      <text>
        <r>
          <rPr>
            <sz val="9"/>
            <color indexed="81"/>
            <rFont val="Tahoma"/>
            <family val="2"/>
          </rPr>
          <t>Excludes leave liability transfers</t>
        </r>
      </text>
    </comment>
    <comment ref="BY41" authorId="0" shapeId="0">
      <text>
        <r>
          <rPr>
            <sz val="9"/>
            <color indexed="81"/>
            <rFont val="Tahoma"/>
            <family val="2"/>
          </rPr>
          <t>$103k Reid Library refurbishment, $46k Barry J Marshal rename, $23k ANDS, $43k donations/bequests, $5k 3D printer pilot</t>
        </r>
      </text>
    </comment>
    <comment ref="CB41" authorId="0" shapeId="0">
      <text>
        <r>
          <rPr>
            <sz val="9"/>
            <color indexed="81"/>
            <rFont val="Tahoma"/>
            <family val="2"/>
          </rPr>
          <t>Excludes all registered ULA borrowers who expired in March 2015</t>
        </r>
      </text>
    </comment>
    <comment ref="CC41" authorId="0" shapeId="0">
      <text>
        <r>
          <rPr>
            <sz val="9"/>
            <color indexed="81"/>
            <rFont val="Tahoma"/>
            <family val="2"/>
          </rPr>
          <t>Excludes ULA borrowers who expired in March, but includes all other users registered before 31/12/2015, and expired later than 1/1/2015.</t>
        </r>
      </text>
    </comment>
    <comment ref="AG43" authorId="0" shapeId="0">
      <text>
        <r>
          <rPr>
            <sz val="9"/>
            <color indexed="81"/>
            <rFont val="Tahoma"/>
            <family val="2"/>
          </rPr>
          <t xml:space="preserve">ULANZ 1864_x000D_
CAVAL 4393_x000D_
</t>
        </r>
      </text>
    </comment>
    <comment ref="AH43" authorId="0" shapeId="0">
      <text>
        <r>
          <rPr>
            <sz val="9"/>
            <color indexed="81"/>
            <rFont val="Tahoma"/>
            <family val="2"/>
          </rPr>
          <t>BONUS 4920_x000D_
ILL 1065_x000D_
Article Reach 975</t>
        </r>
      </text>
    </comment>
    <comment ref="AI43" authorId="0" shapeId="0">
      <text>
        <r>
          <rPr>
            <sz val="9"/>
            <color indexed="81"/>
            <rFont val="Tahoma"/>
            <family val="2"/>
          </rPr>
          <t>BONUS 3181_x000D_
ILL 1504_x000D_
Article Reach 3844</t>
        </r>
      </text>
    </comment>
    <comment ref="AM43" authorId="0" shapeId="0">
      <text>
        <r>
          <rPr>
            <sz val="9"/>
            <color indexed="81"/>
            <rFont val="Tahoma"/>
            <family val="2"/>
          </rPr>
          <t>includes additional Alexander Street Press packages and EBL titles purchased as bulk order.</t>
        </r>
      </text>
    </comment>
    <comment ref="AR43" authorId="0" shapeId="0">
      <text>
        <r>
          <rPr>
            <sz val="9"/>
            <color indexed="81"/>
            <rFont val="Tahoma"/>
            <family val="2"/>
          </rPr>
          <t>Includes all gratis, purchased, subscribed, evidence-based acquisition and patron-driven e-books, and streamed videos.  A number of evidence-based acquisition packages were added in 2015.</t>
        </r>
      </text>
    </comment>
    <comment ref="AT43" authorId="0" shapeId="0">
      <text>
        <r>
          <rPr>
            <sz val="9"/>
            <color indexed="81"/>
            <rFont val="Tahoma"/>
            <family val="2"/>
          </rPr>
          <t>Package titles:_x000D_
Austroads_x000D_
CCH online_x000D_
Checkpoint_x000D_
Clarity english_x000D_
Clickview streamed videos_x000D_
Early osteopathy books_x000D_
ebook Academic subscription collection - worldwide (Ebsco)_x000D_
Ebrary academic complete international subscription collection_x000D_
Greenfile_x000D_
Heinonline_x000D_
IEEE wiley ebooks_x000D_
Kluwer arbitration online_x000D_
Knowledge unlatched pilot collection_x000D_
Mosbys nursing consult_x000D_
OECD ilibrary_x000D_
OregonPDF in health &amp; performance_x000D_
Oxford reference online_x000D_
Sage research methods online_x000D_
Stahls essential psychopharmacology_x000D_
Seven dimensions streamed videos_x000D_
Safetycare streamed videos_x000D_
Sciencedirect life sciences book series (Legacy)</t>
        </r>
      </text>
    </comment>
    <comment ref="AU43" authorId="0" shapeId="0">
      <text>
        <r>
          <rPr>
            <sz val="9"/>
            <color indexed="81"/>
            <rFont val="Tahoma"/>
            <family val="2"/>
          </rPr>
          <t>Includes PDA and Evidence-based acquisition packages.</t>
        </r>
      </text>
    </comment>
    <comment ref="BA43" authorId="0" shapeId="0">
      <text>
        <r>
          <rPr>
            <sz val="9"/>
            <color indexed="81"/>
            <rFont val="Tahoma"/>
            <family val="2"/>
          </rPr>
          <t>Includes subscription and gratis titles.</t>
        </r>
      </text>
    </comment>
    <comment ref="BL43" authorId="0" shapeId="0">
      <text>
        <r>
          <rPr>
            <sz val="9"/>
            <color indexed="81"/>
            <rFont val="Tahoma"/>
            <family val="2"/>
          </rPr>
          <t>This does not equal last years Curr Ind/pnp minus Canc Ind/pnp plus New Ind/pnp because a more accurate count was possible this year.</t>
        </r>
      </text>
    </comment>
    <comment ref="BN43" authorId="0" shapeId="0">
      <text>
        <r>
          <rPr>
            <sz val="9"/>
            <color indexed="81"/>
            <rFont val="Tahoma"/>
            <family val="2"/>
          </rPr>
          <t>lacks number for Taylor and Francis Group SSH packege (TBA)</t>
        </r>
      </text>
    </comment>
    <comment ref="BP43" authorId="0" shapeId="0">
      <text>
        <r>
          <rPr>
            <sz val="9"/>
            <color indexed="81"/>
            <rFont val="Tahoma"/>
            <family val="2"/>
          </rPr>
          <t>Lacks total for Informit CAUL complete package (TBA)</t>
        </r>
      </text>
    </comment>
    <comment ref="CV43" authorId="0" shapeId="0">
      <text>
        <r>
          <rPr>
            <sz val="9"/>
            <color indexed="81"/>
            <rFont val="Tahoma"/>
            <family val="2"/>
          </rPr>
          <t>Open Repository only, does not include items repressed on dark repository</t>
        </r>
      </text>
    </comment>
    <comment ref="CX43" authorId="0" shapeId="0">
      <text>
        <r>
          <rPr>
            <sz val="9"/>
            <color indexed="81"/>
            <rFont val="Tahoma"/>
            <family val="2"/>
          </rPr>
          <t>Open Repository only</t>
        </r>
      </text>
    </comment>
    <comment ref="CY43" authorId="0" shapeId="0">
      <text>
        <r>
          <rPr>
            <sz val="9"/>
            <color indexed="81"/>
            <rFont val="Tahoma"/>
            <family val="2"/>
          </rPr>
          <t>Open Repository only</t>
        </r>
      </text>
    </comment>
    <comment ref="CZ43" authorId="0" shapeId="0">
      <text>
        <r>
          <rPr>
            <sz val="9"/>
            <color indexed="81"/>
            <rFont val="Tahoma"/>
            <family val="2"/>
          </rPr>
          <t>Open Repository only</t>
        </r>
      </text>
    </comment>
    <comment ref="DA43" authorId="0" shapeId="0">
      <text>
        <r>
          <rPr>
            <sz val="9"/>
            <color indexed="81"/>
            <rFont val="Tahoma"/>
            <family val="2"/>
          </rPr>
          <t>Open Repository only</t>
        </r>
      </text>
    </comment>
    <comment ref="AE46" authorId="0" shapeId="0">
      <text>
        <r>
          <rPr>
            <sz val="9"/>
            <color indexed="81"/>
            <rFont val="Tahoma"/>
            <family val="2"/>
          </rPr>
          <t>Correction: 2014 value should be 206,370 - 18% drop compared to 2014.</t>
        </r>
      </text>
    </comment>
    <comment ref="AQ46" authorId="0" shapeId="0">
      <text>
        <r>
          <rPr>
            <sz val="9"/>
            <color indexed="81"/>
            <rFont val="Tahoma"/>
            <family val="2"/>
          </rPr>
          <t>Clean up of missing and lost items due to migration to new Library Management System.</t>
        </r>
      </text>
    </comment>
    <comment ref="BF46" authorId="0" shapeId="0">
      <text>
        <r>
          <rPr>
            <sz val="9"/>
            <color indexed="81"/>
            <rFont val="Tahoma"/>
            <family val="2"/>
          </rPr>
          <t>Increase due to a serial review project</t>
        </r>
      </text>
    </comment>
    <comment ref="CV46" authorId="0" shapeId="0">
      <text>
        <r>
          <rPr>
            <sz val="9"/>
            <color indexed="81"/>
            <rFont val="Tahoma"/>
            <family val="2"/>
          </rPr>
          <t>Increase in BHons deposit</t>
        </r>
      </text>
    </comment>
    <comment ref="CX46" authorId="0" shapeId="0">
      <text>
        <r>
          <rPr>
            <sz val="9"/>
            <color indexed="81"/>
            <rFont val="Tahoma"/>
            <family val="2"/>
          </rPr>
          <t>First year to include embargo records</t>
        </r>
      </text>
    </comment>
    <comment ref="AD48" authorId="0" shapeId="0">
      <text>
        <r>
          <rPr>
            <sz val="9"/>
            <color indexed="81"/>
            <rFont val="Tahoma"/>
            <family val="2"/>
          </rPr>
          <t>Shared service point with teaching &amp; learning - inquiries cannot be differentiated.</t>
        </r>
      </text>
    </comment>
    <comment ref="AE48" authorId="0" shapeId="0">
      <text>
        <r>
          <rPr>
            <sz val="9"/>
            <color indexed="81"/>
            <rFont val="Tahoma"/>
            <family val="2"/>
          </rPr>
          <t>Does not include10,864 automatic renewals</t>
        </r>
      </text>
    </comment>
    <comment ref="BD48" authorId="0" shapeId="0">
      <text>
        <r>
          <rPr>
            <sz val="9"/>
            <color indexed="81"/>
            <rFont val="Tahoma"/>
            <family val="2"/>
          </rPr>
          <t>Addition of ProQuest Central Dec 2015</t>
        </r>
      </text>
    </comment>
    <comment ref="BJ48" authorId="0" shapeId="0">
      <text>
        <r>
          <rPr>
            <sz val="9"/>
            <color indexed="81"/>
            <rFont val="Tahoma"/>
            <family val="2"/>
          </rPr>
          <t>ABI Inform included in new ProQuest Central sub</t>
        </r>
      </text>
    </comment>
    <comment ref="BX48" authorId="0" shapeId="0">
      <text>
        <r>
          <rPr>
            <sz val="9"/>
            <color indexed="81"/>
            <rFont val="Tahoma"/>
            <family val="2"/>
          </rPr>
          <t>Includes some Common Courses costs</t>
        </r>
      </text>
    </comment>
    <comment ref="AH49" authorId="0" shapeId="0">
      <text>
        <r>
          <rPr>
            <sz val="9"/>
            <color indexed="81"/>
            <rFont val="Tahoma"/>
            <family val="2"/>
          </rPr>
          <t>Includes BONUS+ = 6,271</t>
        </r>
      </text>
    </comment>
    <comment ref="AI49" authorId="0" shapeId="0">
      <text>
        <r>
          <rPr>
            <sz val="9"/>
            <color indexed="81"/>
            <rFont val="Tahoma"/>
            <family val="2"/>
          </rPr>
          <t>Includes BONUS+ = 4,362</t>
        </r>
      </text>
    </comment>
    <comment ref="BP49" authorId="0" shapeId="0">
      <text>
        <r>
          <rPr>
            <sz val="9"/>
            <color indexed="81"/>
            <rFont val="Tahoma"/>
            <family val="2"/>
          </rPr>
          <t>The drop since last year is a result of errors made in our 2014 return</t>
        </r>
      </text>
    </comment>
    <comment ref="C50" authorId="0" shapeId="0">
      <text>
        <r>
          <rPr>
            <sz val="9"/>
            <color indexed="81"/>
            <rFont val="Tahoma"/>
            <family val="2"/>
          </rPr>
          <t>Audiovisual Library and Kate Edger Short Loan facilities closed in November 2015.</t>
        </r>
      </text>
    </comment>
    <comment ref="CU50" authorId="0" shapeId="0">
      <text>
        <r>
          <rPr>
            <sz val="9"/>
            <color indexed="81"/>
            <rFont val="Tahoma"/>
            <family val="2"/>
          </rPr>
          <t>Improved statistical reporting has identified a previous problem of some records with full text (internal access or embargoed access) being counted as open access.</t>
        </r>
      </text>
    </comment>
    <comment ref="D51" authorId="0" shapeId="0">
      <text>
        <r>
          <rPr>
            <sz val="9"/>
            <color indexed="81"/>
            <rFont val="Tahoma"/>
            <family val="2"/>
          </rPr>
          <t>Bay 26 UC Warehouse removed</t>
        </r>
      </text>
    </comment>
    <comment ref="AB51" authorId="0" shapeId="0">
      <text>
        <r>
          <rPr>
            <sz val="9"/>
            <color indexed="81"/>
            <rFont val="Tahoma"/>
            <family val="2"/>
          </rPr>
          <t>Introduction of new extra-curricular programmes - Library 101 and Headstart - Research support. Accounts for 16% of total. Successful embedding strategy.  New data collection method.</t>
        </r>
      </text>
    </comment>
    <comment ref="AC51" authorId="0" shapeId="0">
      <text>
        <r>
          <rPr>
            <sz val="9"/>
            <color indexed="81"/>
            <rFont val="Tahoma"/>
            <family val="2"/>
          </rPr>
          <t>Introduction of new extra-curricular programmes - Library 101 and Headstart - Research support. Accounts for 7%  of total. Successful embedding strategy.  New data collection method.</t>
        </r>
      </text>
    </comment>
    <comment ref="AG51" authorId="0" shapeId="0">
      <text>
        <r>
          <rPr>
            <sz val="9"/>
            <color indexed="81"/>
            <rFont val="Tahoma"/>
            <family val="2"/>
          </rPr>
          <t>Speed of response by Document Delivery team and our policy of checking and lending when we can within our e-content licences.</t>
        </r>
      </text>
    </comment>
    <comment ref="AJ51" authorId="0" shapeId="0">
      <text>
        <r>
          <rPr>
            <sz val="9"/>
            <color indexed="81"/>
            <rFont val="Tahoma"/>
            <family val="2"/>
          </rPr>
          <t>Decrease in demand as more content available online</t>
        </r>
      </text>
    </comment>
    <comment ref="AM51" authorId="0" shapeId="0">
      <text>
        <r>
          <rPr>
            <sz val="9"/>
            <color indexed="81"/>
            <rFont val="Tahoma"/>
            <family val="2"/>
          </rPr>
          <t>Non-continuing budget dropped in 2015. Budgetary impact of weak NZ dollar</t>
        </r>
      </text>
    </comment>
    <comment ref="AP51" authorId="0" shapeId="0">
      <text>
        <r>
          <rPr>
            <sz val="9"/>
            <color indexed="81"/>
            <rFont val="Tahoma"/>
            <family val="2"/>
          </rPr>
          <t>Non-continuing budget dropped in 2015. Budgetary impact of weak NZ dollar</t>
        </r>
      </text>
    </comment>
    <comment ref="AQ51" authorId="0" shapeId="0">
      <text>
        <r>
          <rPr>
            <sz val="9"/>
            <color indexed="81"/>
            <rFont val="Tahoma"/>
            <family val="2"/>
          </rPr>
          <t>Withdrawal project in progress due to closure of Education Library in 2017</t>
        </r>
      </text>
    </comment>
    <comment ref="AS51" authorId="0" shapeId="0">
      <text>
        <r>
          <rPr>
            <sz val="9"/>
            <color indexed="81"/>
            <rFont val="Tahoma"/>
            <family val="2"/>
          </rPr>
          <t>Non-continuing budget dropped in 2015.  However, UC purchased Springer collections with trust fund money.</t>
        </r>
      </text>
    </comment>
    <comment ref="AT51" authorId="0" shapeId="0">
      <text>
        <r>
          <rPr>
            <sz val="9"/>
            <color indexed="81"/>
            <rFont val="Tahoma"/>
            <family val="2"/>
          </rPr>
          <t>Discovered some resources were not counted in previous years and should have been: e.g.: IEEE/IET Electronic Library (IEL) Proceedings By Volume ( 19817 title) and IEEE/IET Electronic Library Standard (2861 title)</t>
        </r>
      </text>
    </comment>
    <comment ref="AU51" authorId="0" shapeId="0">
      <text>
        <r>
          <rPr>
            <sz val="9"/>
            <color indexed="81"/>
            <rFont val="Tahoma"/>
            <family val="2"/>
          </rPr>
          <t>Reduced profile size following publisher price increases and budget concerns</t>
        </r>
      </text>
    </comment>
    <comment ref="BA51" authorId="0" shapeId="0">
      <text>
        <r>
          <rPr>
            <sz val="9"/>
            <color indexed="81"/>
            <rFont val="Tahoma"/>
            <family val="2"/>
          </rPr>
          <t>Greater than 10% but only a difference of 2 titles cf. 2014</t>
        </r>
      </text>
    </comment>
    <comment ref="BB51" authorId="0" shapeId="0">
      <text>
        <r>
          <rPr>
            <sz val="9"/>
            <color indexed="81"/>
            <rFont val="Tahoma"/>
            <family val="2"/>
          </rPr>
          <t>Two new collections added</t>
        </r>
      </text>
    </comment>
    <comment ref="BF51" authorId="0" shapeId="0">
      <text>
        <r>
          <rPr>
            <sz val="9"/>
            <color indexed="81"/>
            <rFont val="Tahoma"/>
            <family val="2"/>
          </rPr>
          <t>&gt; 10 % but only a difference of 8 titles cf. 2014</t>
        </r>
      </text>
    </comment>
    <comment ref="BG51" authorId="0" shapeId="0">
      <text>
        <r>
          <rPr>
            <sz val="9"/>
            <color indexed="81"/>
            <rFont val="Tahoma"/>
            <family val="2"/>
          </rPr>
          <t>Low use e-titles identified and cancelled in 2015</t>
        </r>
      </text>
    </comment>
    <comment ref="BL51" authorId="0" shapeId="0">
      <text>
        <r>
          <rPr>
            <sz val="9"/>
            <color indexed="81"/>
            <rFont val="Tahoma"/>
            <family val="2"/>
          </rPr>
          <t>Due to cancellations and reduced number of titles received by donation</t>
        </r>
      </text>
    </comment>
    <comment ref="BM51" authorId="0" shapeId="0">
      <text>
        <r>
          <rPr>
            <sz val="9"/>
            <color indexed="81"/>
            <rFont val="Tahoma"/>
            <family val="2"/>
          </rPr>
          <t>4,488 OJS (Open Journal Systems) titles included this year</t>
        </r>
      </text>
    </comment>
    <comment ref="BS51" authorId="0" shapeId="0">
      <text>
        <r>
          <rPr>
            <sz val="9"/>
            <color indexed="81"/>
            <rFont val="Tahoma"/>
            <family val="2"/>
          </rPr>
          <t>$NZ dropped in value in 2015.  This resulted in increased costs for continuing (serials) expenditure</t>
        </r>
      </text>
    </comment>
    <comment ref="BV51" authorId="0" shapeId="0">
      <text>
        <r>
          <rPr>
            <sz val="9"/>
            <color indexed="81"/>
            <rFont val="Tahoma"/>
            <family val="2"/>
          </rPr>
          <t>The Total General Operating Expense figure has increased by $324K on last year, and the Publication/Electronic Data Expense (5661) has also increased by $469K on last year, but overall the gap has narrowed so the net Expenditure Other (Operating) actually shows a decrease of $145K.</t>
        </r>
      </text>
    </comment>
    <comment ref="CB51" authorId="0" shapeId="0">
      <text>
        <r>
          <rPr>
            <sz val="9"/>
            <color indexed="81"/>
            <rFont val="Tahoma"/>
            <family val="2"/>
          </rPr>
          <t>In the 2013 and 2014 CAUL stats, we  erroneously included CPIT borrowers.  This was incorrect and e-services documentation has been fixed so this does not occur in the future.</t>
        </r>
      </text>
    </comment>
    <comment ref="CV51" authorId="0" shapeId="0">
      <text>
        <r>
          <rPr>
            <sz val="9"/>
            <color indexed="81"/>
            <rFont val="Tahoma"/>
            <family val="2"/>
          </rPr>
          <t>These items are now held securely in SharePoint.</t>
        </r>
      </text>
    </comment>
    <comment ref="CW51" authorId="0" shapeId="0">
      <text>
        <r>
          <rPr>
            <sz val="9"/>
            <color indexed="81"/>
            <rFont val="Tahoma"/>
            <family val="2"/>
          </rPr>
          <t>Increased deposit due to implementation of Mandatory Deposit Policy.</t>
        </r>
      </text>
    </comment>
    <comment ref="CY51" authorId="0" shapeId="0">
      <text>
        <r>
          <rPr>
            <sz val="9"/>
            <color indexed="81"/>
            <rFont val="Tahoma"/>
            <family val="2"/>
          </rPr>
          <t>Full-text items held now only</t>
        </r>
      </text>
    </comment>
    <comment ref="DA51" authorId="0" shapeId="0">
      <text>
        <r>
          <rPr>
            <sz val="9"/>
            <color indexed="81"/>
            <rFont val="Tahoma"/>
            <family val="2"/>
          </rPr>
          <t>Increased deposit due to implementation of Mandatory Deposit Policy.</t>
        </r>
      </text>
    </comment>
    <comment ref="DB51" authorId="0" shapeId="0">
      <text>
        <r>
          <rPr>
            <sz val="9"/>
            <color indexed="81"/>
            <rFont val="Tahoma"/>
            <family val="2"/>
          </rPr>
          <t>There seems to be a non-linear correlation between the number of items, and the number of downloads.</t>
        </r>
      </text>
    </comment>
    <comment ref="DC51" authorId="0" shapeId="0">
      <text>
        <r>
          <rPr>
            <sz val="9"/>
            <color indexed="81"/>
            <rFont val="Tahoma"/>
            <family val="2"/>
          </rPr>
          <t>Full-text items held now only.</t>
        </r>
      </text>
    </comment>
    <comment ref="C52" authorId="0" shapeId="0">
      <text>
        <r>
          <rPr>
            <sz val="9"/>
            <color indexed="81"/>
            <rFont val="Tahoma"/>
            <family val="2"/>
          </rPr>
          <t>109 Leith store ceased user access</t>
        </r>
      </text>
    </comment>
    <comment ref="E52" authorId="0" shapeId="0">
      <text>
        <r>
          <rPr>
            <sz val="9"/>
            <color indexed="81"/>
            <rFont val="Tahoma"/>
            <family val="2"/>
          </rPr>
          <t>Library hours of opening increased as of 2015</t>
        </r>
      </text>
    </comment>
    <comment ref="F52" authorId="0" shapeId="0">
      <text>
        <r>
          <rPr>
            <sz val="9"/>
            <color indexed="81"/>
            <rFont val="Tahoma"/>
            <family val="2"/>
          </rPr>
          <t>One Library was refurbished so the overall seating capacity slightly increased.</t>
        </r>
      </text>
    </comment>
    <comment ref="AD52" authorId="0" shapeId="0">
      <text>
        <r>
          <rPr>
            <sz val="9"/>
            <color indexed="81"/>
            <rFont val="Tahoma"/>
            <family val="2"/>
          </rPr>
          <t>2015 was the first full year LibAnalytics was used to record enquiries</t>
        </r>
      </text>
    </comment>
    <comment ref="AR52" authorId="0" shapeId="0">
      <text>
        <r>
          <rPr>
            <sz val="9"/>
            <color indexed="81"/>
            <rFont val="Tahoma"/>
            <family val="2"/>
          </rPr>
          <t>2015 figure includes streaming audio and video titles, not counted in 2014.</t>
        </r>
      </text>
    </comment>
    <comment ref="AT52" authorId="0" shapeId="0">
      <text>
        <r>
          <rPr>
            <sz val="9"/>
            <color indexed="81"/>
            <rFont val="Tahoma"/>
            <family val="2"/>
          </rPr>
          <t>2015 figure includes streaming audio and video titles, not counted in 2014.</t>
        </r>
      </text>
    </comment>
    <comment ref="AU52" authorId="0" shapeId="0">
      <text>
        <r>
          <rPr>
            <sz val="9"/>
            <color indexed="81"/>
            <rFont val="Tahoma"/>
            <family val="2"/>
          </rPr>
          <t>2015 figure decrease due to planned retraction of aggregator PDA content.</t>
        </r>
      </text>
    </comment>
    <comment ref="AW52" authorId="0" shapeId="0">
      <text>
        <r>
          <rPr>
            <sz val="9"/>
            <color indexed="81"/>
            <rFont val="Tahoma"/>
            <family val="2"/>
          </rPr>
          <t>Currently can only report on items in Alma.  These give a combination of issues and volumes</t>
        </r>
      </text>
    </comment>
    <comment ref="AX52" authorId="0" shapeId="0">
      <text>
        <r>
          <rPr>
            <sz val="9"/>
            <color indexed="81"/>
            <rFont val="Tahoma"/>
            <family val="2"/>
          </rPr>
          <t>Currently can only report on items in Alma. These give a combination of issues and volumes</t>
        </r>
      </text>
    </comment>
    <comment ref="AY52" authorId="0" shapeId="0">
      <text>
        <r>
          <rPr>
            <sz val="9"/>
            <color indexed="81"/>
            <rFont val="Tahoma"/>
            <family val="2"/>
          </rPr>
          <t xml:space="preserve">Can only report on items in Alma, the cumulative figure of bound volumes and issues is no longer accurate after two years in Alma. </t>
        </r>
      </text>
    </comment>
    <comment ref="BA52" authorId="0" shapeId="0">
      <text>
        <r>
          <rPr>
            <sz val="9"/>
            <color indexed="81"/>
            <rFont val="Tahoma"/>
            <family val="2"/>
          </rPr>
          <t>2014 figure is high, representing project work recreating POLs for existingserial title subscriptions, rather than new serial title subscriptions.</t>
        </r>
      </text>
    </comment>
    <comment ref="BF52" authorId="0" shapeId="0">
      <text>
        <r>
          <rPr>
            <sz val="9"/>
            <color indexed="81"/>
            <rFont val="Tahoma"/>
            <family val="2"/>
          </rPr>
          <t>2015 cancellations are high due to standing order rerview exercise.</t>
        </r>
      </text>
    </comment>
    <comment ref="BL52" authorId="0" shapeId="0">
      <text>
        <r>
          <rPr>
            <sz val="9"/>
            <color indexed="81"/>
            <rFont val="Tahoma"/>
            <family val="2"/>
          </rPr>
          <t>2014 count high as it counted Otago Polytechnic subscriptions  &amp; some other data anomalies</t>
        </r>
      </text>
    </comment>
    <comment ref="BP52" authorId="0" shapeId="0">
      <text>
        <r>
          <rPr>
            <sz val="9"/>
            <color indexed="81"/>
            <rFont val="Tahoma"/>
            <family val="2"/>
          </rPr>
          <t>* plus count for Informit CAUL Complete Package still set as ?TBC?)</t>
        </r>
      </text>
    </comment>
    <comment ref="BQ52" authorId="0" shapeId="0">
      <text>
        <r>
          <rPr>
            <sz val="9"/>
            <color indexed="81"/>
            <rFont val="Tahoma"/>
            <family val="2"/>
          </rPr>
          <t>* plus count for Informit CAUL Complete Package still set as ?TBC?)</t>
        </r>
      </text>
    </comment>
    <comment ref="AQ53" authorId="0" shapeId="0">
      <text>
        <r>
          <rPr>
            <sz val="9"/>
            <color indexed="81"/>
            <rFont val="Tahoma"/>
            <family val="2"/>
          </rPr>
          <t>Estimate</t>
        </r>
      </text>
    </comment>
    <comment ref="F54" authorId="0" shapeId="0">
      <text>
        <r>
          <rPr>
            <sz val="9"/>
            <color indexed="81"/>
            <rFont val="Tahoma"/>
            <family val="2"/>
          </rPr>
          <t xml:space="preserve">Increase study seating at Law Library </t>
        </r>
      </text>
    </comment>
    <comment ref="G54" authorId="0" shapeId="0">
      <text>
        <r>
          <rPr>
            <sz val="9"/>
            <color indexed="81"/>
            <rFont val="Tahoma"/>
            <family val="2"/>
          </rPr>
          <t>New shelving layout at Law Library</t>
        </r>
      </text>
    </comment>
    <comment ref="L54" authorId="0" shapeId="0">
      <text>
        <r>
          <rPr>
            <sz val="9"/>
            <color indexed="81"/>
            <rFont val="Tahoma"/>
            <family val="2"/>
          </rPr>
          <t xml:space="preserve">Reduction in FTEs due to adjustment of rostered hours </t>
        </r>
      </text>
    </comment>
    <comment ref="O54" authorId="0" shapeId="0">
      <text>
        <r>
          <rPr>
            <sz val="9"/>
            <color indexed="81"/>
            <rFont val="Tahoma"/>
            <family val="2"/>
          </rPr>
          <t>Includes roles with part year vacancies.</t>
        </r>
      </text>
    </comment>
    <comment ref="AN54" authorId="0" shapeId="0">
      <text>
        <r>
          <rPr>
            <sz val="9"/>
            <color indexed="81"/>
            <rFont val="Tahoma"/>
            <family val="2"/>
          </rPr>
          <t>Non serial items withdrawn</t>
        </r>
      </text>
    </comment>
    <comment ref="AQ54" authorId="0" shapeId="0">
      <text>
        <r>
          <rPr>
            <sz val="9"/>
            <color indexed="81"/>
            <rFont val="Tahoma"/>
            <family val="2"/>
          </rPr>
          <t>Non serial titles withdrawn</t>
        </r>
      </text>
    </comment>
    <comment ref="AR54" authorId="0" shapeId="0">
      <text>
        <r>
          <rPr>
            <sz val="9"/>
            <color indexed="81"/>
            <rFont val="Tahoma"/>
            <family val="2"/>
          </rPr>
          <t>individual purchased ebook + 2015 frontfiles collections + subscriptions (Academic Complete) + Subscription (Kanopy videos) + DDA access titles (including purchased) + Cambridge Companions</t>
        </r>
      </text>
    </comment>
    <comment ref="AS54" authorId="0" shapeId="0">
      <text>
        <r>
          <rPr>
            <sz val="9"/>
            <color indexed="81"/>
            <rFont val="Tahoma"/>
            <family val="2"/>
          </rPr>
          <t>Individual ebook purchased + DDA purchased + CDC frontfiles purchased + Cambridge Companions</t>
        </r>
      </text>
    </comment>
    <comment ref="AT54" authorId="0" shapeId="0">
      <text>
        <r>
          <rPr>
            <sz val="9"/>
            <color indexed="81"/>
            <rFont val="Tahoma"/>
            <family val="2"/>
          </rPr>
          <t>1. Ebook sub package = 126917 (Academic Complete)_x000D_
2. Kanopy = 11933 (Kanopy videos)</t>
        </r>
      </text>
    </comment>
    <comment ref="AU54" authorId="0" shapeId="0">
      <text>
        <r>
          <rPr>
            <sz val="9"/>
            <color indexed="81"/>
            <rFont val="Tahoma"/>
            <family val="2"/>
          </rPr>
          <t>CPAC: JSTOR + YBP (EBL, ebrary, ebsco)</t>
        </r>
      </text>
    </comment>
    <comment ref="BA54" authorId="0" shapeId="0">
      <text>
        <r>
          <rPr>
            <sz val="9"/>
            <color indexed="81"/>
            <rFont val="Tahoma"/>
            <family val="2"/>
          </rPr>
          <t>2015 did not approve journal packages</t>
        </r>
      </text>
    </comment>
    <comment ref="BB54" authorId="0" shapeId="0">
      <text>
        <r>
          <rPr>
            <sz val="9"/>
            <color indexed="81"/>
            <rFont val="Tahoma"/>
            <family val="2"/>
          </rPr>
          <t>2015 did not approve journal packages</t>
        </r>
      </text>
    </comment>
    <comment ref="BD54" authorId="0" shapeId="0">
      <text>
        <r>
          <rPr>
            <sz val="9"/>
            <color indexed="81"/>
            <rFont val="Tahoma"/>
            <family val="2"/>
          </rPr>
          <t>JSTOR ASXII, XIII, Eology&amp;Botany II, Global Plants</t>
        </r>
      </text>
    </comment>
    <comment ref="BN54" authorId="0" shapeId="0">
      <text>
        <r>
          <rPr>
            <sz val="9"/>
            <color indexed="81"/>
            <rFont val="Tahoma"/>
            <family val="2"/>
          </rPr>
          <t>Current Deemed list T&amp;F title is YBC - 04-2016</t>
        </r>
      </text>
    </comment>
    <comment ref="BP54" authorId="0" shapeId="0">
      <text>
        <r>
          <rPr>
            <sz val="9"/>
            <color indexed="81"/>
            <rFont val="Tahoma"/>
            <family val="2"/>
          </rPr>
          <t>Current Deemed list Informit title is YBC - 04-2016</t>
        </r>
      </text>
    </comment>
    <comment ref="BS54" authorId="0" shapeId="0">
      <text>
        <r>
          <rPr>
            <sz val="9"/>
            <color indexed="81"/>
            <rFont val="Tahoma"/>
            <family val="2"/>
          </rPr>
          <t>Ebook + Datasets purchases +Digitization + PintAV _x000D_
(FX expenditures at spot rates when paid)</t>
        </r>
      </text>
    </comment>
    <comment ref="BT54" authorId="0" shapeId="0">
      <text>
        <r>
          <rPr>
            <sz val="9"/>
            <color indexed="81"/>
            <rFont val="Tahoma"/>
            <family val="2"/>
          </rPr>
          <t>CAPEX subs (e+p) + OPEX subs _x000D_
(FX expenditures at spot rates when paid)</t>
        </r>
      </text>
    </comment>
    <comment ref="BV54" authorId="0" shapeId="0">
      <text>
        <r>
          <rPr>
            <sz val="9"/>
            <color indexed="81"/>
            <rFont val="Tahoma"/>
            <family val="2"/>
          </rPr>
          <t xml:space="preserve">Increase due to implementation a new LMS (duplication of licenses during implementation) </t>
        </r>
      </text>
    </comment>
    <comment ref="BW54" authorId="0" shapeId="0">
      <text>
        <r>
          <rPr>
            <sz val="9"/>
            <color indexed="81"/>
            <rFont val="Tahoma"/>
            <family val="2"/>
          </rPr>
          <t>Salary increases 1.3% across workforce, plus fluctuation through recruitment/attrition.</t>
        </r>
      </text>
    </comment>
    <comment ref="BZ54" authorId="0" shapeId="0">
      <text>
        <r>
          <rPr>
            <sz val="9"/>
            <color indexed="81"/>
            <rFont val="Tahoma"/>
            <family val="2"/>
          </rPr>
          <t>CAPEX eresources + OPEX subs_x000D_
(FX expenditures at spot rates when paid)</t>
        </r>
      </text>
    </comment>
    <comment ref="DB54" authorId="0" shapeId="0">
      <text>
        <r>
          <rPr>
            <sz val="9"/>
            <color indexed="81"/>
            <rFont val="Tahoma"/>
            <family val="2"/>
          </rPr>
          <t>The large leap is as last year due to badly behaving crawlers repeatedly harvesting from the IR. We estimate 1,300,00 of this value is not real.</t>
        </r>
      </text>
    </comment>
    <comment ref="DD54" authorId="0" shapeId="0">
      <text>
        <r>
          <rPr>
            <sz val="9"/>
            <color indexed="81"/>
            <rFont val="Tahoma"/>
            <family val="2"/>
          </rPr>
          <t>The large leap is as last year due to badly behaving crawlers repeatedly harvesting from the IR. We estimate 1,300,00 of this value is not real.</t>
        </r>
      </text>
    </comment>
  </commentList>
</comments>
</file>

<file path=xl/sharedStrings.xml><?xml version="1.0" encoding="utf-8"?>
<sst xmlns="http://schemas.openxmlformats.org/spreadsheetml/2006/main" count="501" uniqueCount="174">
  <si>
    <t>CAUL Statistics</t>
  </si>
  <si>
    <t>2015 ACADEMIC LIBRARIES</t>
  </si>
  <si>
    <t>Libraries: Number</t>
  </si>
  <si>
    <t xml:space="preserve">Floor Space </t>
  </si>
  <si>
    <t>OPTIONAL</t>
  </si>
  <si>
    <t xml:space="preserve">Opening Hours </t>
  </si>
  <si>
    <t>Seating: Total Seats</t>
  </si>
  <si>
    <t xml:space="preserve">Shelving </t>
  </si>
  <si>
    <t xml:space="preserve">Archives </t>
  </si>
  <si>
    <t>LIBRARY ORGANISATION</t>
  </si>
  <si>
    <t>Positions: Professional Library</t>
  </si>
  <si>
    <t>Positions: Para Professional</t>
  </si>
  <si>
    <t>Positions: Library Support</t>
  </si>
  <si>
    <t xml:space="preserve">Positions: Other Professional </t>
  </si>
  <si>
    <t xml:space="preserve">Positions: Other </t>
  </si>
  <si>
    <t>Positions: Total Staff</t>
  </si>
  <si>
    <t xml:space="preserve">Library Staff: HEW 1 </t>
  </si>
  <si>
    <t xml:space="preserve">Library Staff: HEW 2 </t>
  </si>
  <si>
    <t xml:space="preserve">Library Staff: HEW 3 </t>
  </si>
  <si>
    <t xml:space="preserve">Library Staff: HEW 4 </t>
  </si>
  <si>
    <t xml:space="preserve">Library Staff: HEW 5 </t>
  </si>
  <si>
    <t xml:space="preserve">Library Staff: HEW 6 </t>
  </si>
  <si>
    <t xml:space="preserve">Library Staff: HEW 7 </t>
  </si>
  <si>
    <t xml:space="preserve">Library Staff: HEW 8 </t>
  </si>
  <si>
    <t xml:space="preserve">Library Staff: HEW 9 </t>
  </si>
  <si>
    <t xml:space="preserve">Library Staff: HEW 10 </t>
  </si>
  <si>
    <t xml:space="preserve">Library Staff: Other </t>
  </si>
  <si>
    <t>LIBRARY STAFF</t>
  </si>
  <si>
    <t xml:space="preserve">Info Literacy: Groups </t>
  </si>
  <si>
    <t xml:space="preserve">Info Literacy: Persons </t>
  </si>
  <si>
    <t xml:space="preserve">Info Literacy: Reference Trans </t>
  </si>
  <si>
    <t>Loans: Total</t>
  </si>
  <si>
    <t>Loans: Reserve Collection</t>
  </si>
  <si>
    <t xml:space="preserve">Loans: ULANZ and other regional borrowing schemes </t>
  </si>
  <si>
    <t>Doc Del: Supplied Total Items</t>
  </si>
  <si>
    <t>Doc Del: Received Total Items</t>
  </si>
  <si>
    <t xml:space="preserve">Loans: Inter-Campus/Branch </t>
  </si>
  <si>
    <t xml:space="preserve">Turnstile Count </t>
  </si>
  <si>
    <t>LIBRARY SERVICES</t>
  </si>
  <si>
    <t>Non-Serial Items: Acquired</t>
  </si>
  <si>
    <t>Non-Serial Items: Withdrawn</t>
  </si>
  <si>
    <t>Non-Serial Items: Total</t>
  </si>
  <si>
    <t>Non-Serial Titles: Acquired</t>
  </si>
  <si>
    <t>Non-Serial Titles: Withdrawn</t>
  </si>
  <si>
    <t xml:space="preserve">E-books: Current Titles </t>
  </si>
  <si>
    <t xml:space="preserve">E-books: Acquired Titles </t>
  </si>
  <si>
    <t xml:space="preserve">E-books: Subscribed Titles </t>
  </si>
  <si>
    <t xml:space="preserve">E-books: PDA Accessible Titles </t>
  </si>
  <si>
    <t>Non-Serial Titles: Total</t>
  </si>
  <si>
    <t>Serial Vols: Added</t>
  </si>
  <si>
    <t>Serial Vols: Withdrawn</t>
  </si>
  <si>
    <t>Serial Vols: Total</t>
  </si>
  <si>
    <t xml:space="preserve">Serial Titles: New Ind/pnp </t>
  </si>
  <si>
    <t xml:space="preserve">Serial Titles: New Ind/elect </t>
  </si>
  <si>
    <t xml:space="preserve">Serial Titles: New pc </t>
  </si>
  <si>
    <t xml:space="preserve">Serial Titles: New elect </t>
  </si>
  <si>
    <t xml:space="preserve">Serial Titles: New Aggreg </t>
  </si>
  <si>
    <t>Serial Titles: Total New</t>
  </si>
  <si>
    <t xml:space="preserve">Serial Titles: Canc Ind/pnp </t>
  </si>
  <si>
    <t xml:space="preserve">Serial Titles: Canc Ind/elect </t>
  </si>
  <si>
    <t xml:space="preserve">Serial Titles: Canc pc </t>
  </si>
  <si>
    <t xml:space="preserve">Serial Titles: Canc elect </t>
  </si>
  <si>
    <t xml:space="preserve">Serial Titles: Canc Aggreg </t>
  </si>
  <si>
    <t>Serial Titles: Total Cancelled</t>
  </si>
  <si>
    <t xml:space="preserve">Serial Titles: Curr Ind/pnp </t>
  </si>
  <si>
    <t xml:space="preserve">Serial Titles: Curr Ind/elect </t>
  </si>
  <si>
    <t xml:space="preserve">Serial Titles: Curr pc </t>
  </si>
  <si>
    <t xml:space="preserve">Serial Titles: Curr elect </t>
  </si>
  <si>
    <t xml:space="preserve">Serial Titles: Curr Aggreg </t>
  </si>
  <si>
    <t>Serial Titles: Total Current</t>
  </si>
  <si>
    <t>INFORMATION RESOURCES</t>
  </si>
  <si>
    <t>Expenditure: Non-Serials</t>
  </si>
  <si>
    <t>Expenditure: Serials Subs</t>
  </si>
  <si>
    <t xml:space="preserve">Expenditure: Information Resources </t>
  </si>
  <si>
    <t>Expenditure: Other</t>
  </si>
  <si>
    <t>Expenditure: Salaries</t>
  </si>
  <si>
    <t>Expenditure: Total</t>
  </si>
  <si>
    <t xml:space="preserve">Expenditure: Extraordinary </t>
  </si>
  <si>
    <t xml:space="preserve">Expenditure: E-resources </t>
  </si>
  <si>
    <t>LIBRARY EXPENDITURE</t>
  </si>
  <si>
    <t xml:space="preserve">Population: ULANZ and Users from other universities </t>
  </si>
  <si>
    <t xml:space="preserve">Population: Other Users </t>
  </si>
  <si>
    <t>Students: PG Persons</t>
  </si>
  <si>
    <t>Students: OT Persons</t>
  </si>
  <si>
    <t>Students: TAFE/NT Persons</t>
  </si>
  <si>
    <t>Students: Total Persons</t>
  </si>
  <si>
    <t>Students: PG EFTSU</t>
  </si>
  <si>
    <t>Students: OT EFTSU</t>
  </si>
  <si>
    <t>Students: TAFE/NT EFTSU</t>
  </si>
  <si>
    <t>Students: Total EFTSU</t>
  </si>
  <si>
    <t>Population: Acad Staff Persons</t>
  </si>
  <si>
    <t>Population: Other Staff Persons</t>
  </si>
  <si>
    <t>Population: Total Persons</t>
  </si>
  <si>
    <t>Population: Acad Staff FTE</t>
  </si>
  <si>
    <t>Population: Other Staff FTE</t>
  </si>
  <si>
    <t>Population: Total FTE</t>
  </si>
  <si>
    <t>Students: External Persons</t>
  </si>
  <si>
    <t>Students: External EFTSU</t>
  </si>
  <si>
    <t>INSTITUTIONAL POPULATION</t>
  </si>
  <si>
    <t xml:space="preserve">Ins Rep: Works Open Access </t>
  </si>
  <si>
    <t xml:space="preserve">Ins Rep: Works No Access </t>
  </si>
  <si>
    <t xml:space="preserve">Ins Rep: Total Works </t>
  </si>
  <si>
    <t xml:space="preserve">Ins Rep: Total Metadata </t>
  </si>
  <si>
    <t xml:space="preserve">Ins Rep: New Metadata </t>
  </si>
  <si>
    <t xml:space="preserve">Ins Rep: New Works </t>
  </si>
  <si>
    <t xml:space="preserve">Ins Rep: Total Items </t>
  </si>
  <si>
    <t xml:space="preserve">Ins Rep: Works Accesses </t>
  </si>
  <si>
    <t xml:space="preserve">Ins Rep: Metadata Accesses </t>
  </si>
  <si>
    <t>INSTITUTIONAL REPOSITORY</t>
  </si>
  <si>
    <t xml:space="preserve">Ins Rep: Total Accesses </t>
  </si>
  <si>
    <t>Australia</t>
  </si>
  <si>
    <t>Australian Catholic University</t>
  </si>
  <si>
    <t>CP</t>
  </si>
  <si>
    <t>Australian National University</t>
  </si>
  <si>
    <t>Bond University</t>
  </si>
  <si>
    <t>CARM (2000 - )</t>
  </si>
  <si>
    <t>Central Queensland University</t>
  </si>
  <si>
    <t>Charles Darwin University (2004 - )</t>
  </si>
  <si>
    <t>Charles Sturt University</t>
  </si>
  <si>
    <t>Curtin University of Technology</t>
  </si>
  <si>
    <t>Deakin University</t>
  </si>
  <si>
    <t>Edith Cowan University</t>
  </si>
  <si>
    <t>Federation University Australia (2014 - )</t>
  </si>
  <si>
    <t>Flinders University of South Australia</t>
  </si>
  <si>
    <t>Griffith University</t>
  </si>
  <si>
    <t>James Cook University</t>
  </si>
  <si>
    <t>La Trobe University</t>
  </si>
  <si>
    <t>Macquarie University</t>
  </si>
  <si>
    <t>Monash University</t>
  </si>
  <si>
    <t>Murdoch University</t>
  </si>
  <si>
    <t>Queensland University of Technology</t>
  </si>
  <si>
    <t>RMIT University</t>
  </si>
  <si>
    <t>Southern Cross University</t>
  </si>
  <si>
    <t>Swinburne University of Technology</t>
  </si>
  <si>
    <t>University of Adelaide</t>
  </si>
  <si>
    <t>University of Canberra</t>
  </si>
  <si>
    <t>University of Melbourne</t>
  </si>
  <si>
    <t>NULL</t>
  </si>
  <si>
    <t>University of New England</t>
  </si>
  <si>
    <t>University of New South Wales</t>
  </si>
  <si>
    <t>University of Newcastle</t>
  </si>
  <si>
    <t>University of Notre Dame (2005 - )</t>
  </si>
  <si>
    <t>In Progress</t>
  </si>
  <si>
    <t>University of Queensland</t>
  </si>
  <si>
    <t>University of South Australia</t>
  </si>
  <si>
    <t>University of Southern Queensland</t>
  </si>
  <si>
    <t>University of Sydney</t>
  </si>
  <si>
    <t>University of Tasmania</t>
  </si>
  <si>
    <t>University of Technology, Sydney</t>
  </si>
  <si>
    <t>University of the Sunshine Coast (1998 - )</t>
  </si>
  <si>
    <t>University of Western Australia</t>
  </si>
  <si>
    <t>University of Wollongong</t>
  </si>
  <si>
    <t>Victoria University</t>
  </si>
  <si>
    <t>Western Sydney University</t>
  </si>
  <si>
    <t>New Zealand</t>
  </si>
  <si>
    <t>Auckland University of Technology (2000 - )</t>
  </si>
  <si>
    <t>CONZUL Store (2012 - )</t>
  </si>
  <si>
    <t>Lincoln University</t>
  </si>
  <si>
    <t>Massey University</t>
  </si>
  <si>
    <t>University of Auckland</t>
  </si>
  <si>
    <t>University of Canterbury</t>
  </si>
  <si>
    <t>University of Otago</t>
  </si>
  <si>
    <t>University of Waikato</t>
  </si>
  <si>
    <t>Victoria University of Wellington</t>
  </si>
  <si>
    <t>Sub Total - Australia</t>
  </si>
  <si>
    <t>Sub Total - New Zealand</t>
  </si>
  <si>
    <t>Total</t>
  </si>
  <si>
    <t>Mean</t>
  </si>
  <si>
    <t>Standard Deviation</t>
  </si>
  <si>
    <t>Median</t>
  </si>
  <si>
    <t>Lower Quartile</t>
  </si>
  <si>
    <t>Upper Quartile</t>
  </si>
  <si>
    <t>Valid Number</t>
  </si>
  <si>
    <t>Downloaded 17/8/16</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</si>
</sst>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quot;$&quot;0;[Red]\(&quot;$&quot;0\)"/>
    <numFmt numFmtId="165" formatCode="_-* #,##0_-;\-* #,##0_-;_-* &quot;-&quot;??_-;_-@_-"/>
  </numFmts>
  <fonts count="11" x14ac:knownFonts="1">
    <font>
      <sz val="10"/>
      <name val="Arial"/>
    </font>
    <font>
      <b/>
      <sz val="10"/>
      <name val="Arial"/>
      <family val="2"/>
    </font>
    <font>
      <b/>
      <sz val="7"/>
      <name val="Arial"/>
      <family val="2"/>
    </font>
    <font>
      <b/>
      <i/>
      <sz val="5"/>
      <name val="Arial"/>
      <family val="2"/>
    </font>
    <font>
      <sz val="9"/>
      <name val="Arial"/>
      <family val="2"/>
    </font>
    <font>
      <b/>
      <sz val="9"/>
      <name val="Arial"/>
      <family val="2"/>
    </font>
    <font>
      <i/>
      <sz val="9"/>
      <name val="Arial"/>
      <family val="2"/>
    </font>
    <font>
      <sz val="9"/>
      <color indexed="81"/>
      <name val="Tahoma"/>
      <family val="2"/>
    </font>
    <font>
      <sz val="10"/>
      <name val="Arial"/>
      <family val="2"/>
    </font>
    <font>
      <sz val="9"/>
      <color rgb="FFFF0000"/>
      <name val="Arial"/>
      <family val="2"/>
    </font>
    <font>
      <b/>
      <sz val="9"/>
      <color indexed="81"/>
      <name val="Tahoma"/>
      <family val="2"/>
    </font>
  </fonts>
  <fills count="7">
    <fill>
      <patternFill patternType="none"/>
    </fill>
    <fill>
      <patternFill patternType="gray125"/>
    </fill>
    <fill>
      <patternFill patternType="solid">
        <fgColor indexed="43"/>
      </patternFill>
    </fill>
    <fill>
      <patternFill patternType="solid">
        <fgColor indexed="31"/>
      </patternFill>
    </fill>
    <fill>
      <patternFill patternType="gray125">
        <fgColor indexed="8"/>
        <bgColor indexed="31"/>
      </patternFill>
    </fill>
    <fill>
      <patternFill patternType="gray125">
        <fgColor indexed="8"/>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43" fontId="8" fillId="0" borderId="0" applyFont="0" applyFill="0" applyBorder="0" applyAlignment="0" applyProtection="0"/>
  </cellStyleXfs>
  <cellXfs count="42">
    <xf numFmtId="0" fontId="0" fillId="0" borderId="0" xfId="0" applyProtection="1">
      <protection locked="0"/>
    </xf>
    <xf numFmtId="0" fontId="1"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2" fillId="1" borderId="1" xfId="0" applyFont="1" applyFill="1" applyBorder="1" applyAlignment="1" applyProtection="1">
      <alignment horizontal="center" vertical="center" wrapText="1"/>
      <protection locked="0"/>
    </xf>
    <xf numFmtId="0" fontId="1" fillId="2" borderId="2" xfId="0" applyFont="1" applyFill="1" applyBorder="1" applyProtection="1">
      <protection locked="0"/>
    </xf>
    <xf numFmtId="0" fontId="0" fillId="0" borderId="3" xfId="0" applyBorder="1" applyProtection="1">
      <protection locked="0"/>
    </xf>
    <xf numFmtId="0" fontId="3" fillId="1" borderId="3" xfId="0" applyFont="1" applyFill="1" applyBorder="1" applyAlignment="1" applyProtection="1">
      <alignment horizontal="center" vertical="center"/>
      <protection locked="0"/>
    </xf>
    <xf numFmtId="0" fontId="4" fillId="3" borderId="0" xfId="0" applyFont="1" applyFill="1" applyAlignment="1" applyProtection="1">
      <alignment horizontal="left" vertical="center"/>
      <protection locked="0"/>
    </xf>
    <xf numFmtId="0" fontId="4" fillId="0" borderId="0" xfId="0" applyFont="1" applyAlignment="1" applyProtection="1">
      <alignment horizontal="left" vertical="center"/>
      <protection locked="0"/>
    </xf>
    <xf numFmtId="0" fontId="5" fillId="0" borderId="0" xfId="0" applyFont="1" applyAlignment="1" applyProtection="1">
      <alignment horizontal="left" vertical="center"/>
      <protection locked="0"/>
    </xf>
    <xf numFmtId="0" fontId="4" fillId="3" borderId="2" xfId="0" applyFont="1" applyFill="1" applyBorder="1" applyAlignment="1" applyProtection="1">
      <alignment horizontal="right" vertical="center"/>
      <protection locked="0"/>
    </xf>
    <xf numFmtId="0" fontId="4" fillId="4" borderId="2" xfId="0" applyFont="1" applyFill="1" applyBorder="1" applyAlignment="1" applyProtection="1">
      <alignment horizontal="right" vertical="center"/>
      <protection locked="0"/>
    </xf>
    <xf numFmtId="0" fontId="4" fillId="0" borderId="2" xfId="0" applyFont="1" applyBorder="1" applyAlignment="1" applyProtection="1">
      <alignment horizontal="right" vertical="center"/>
      <protection locked="0"/>
    </xf>
    <xf numFmtId="0" fontId="5" fillId="3" borderId="0" xfId="0" applyFont="1" applyFill="1" applyAlignment="1" applyProtection="1">
      <alignment horizontal="left" vertical="center"/>
      <protection locked="0"/>
    </xf>
    <xf numFmtId="0" fontId="4" fillId="5" borderId="2" xfId="0" applyFont="1" applyFill="1" applyBorder="1" applyAlignment="1" applyProtection="1">
      <alignment horizontal="right" vertical="center"/>
      <protection locked="0"/>
    </xf>
    <xf numFmtId="0" fontId="6" fillId="5" borderId="2" xfId="0" applyFont="1" applyFill="1" applyBorder="1" applyAlignment="1" applyProtection="1">
      <alignment horizontal="right" vertical="center"/>
      <protection locked="0"/>
    </xf>
    <xf numFmtId="0" fontId="6" fillId="4" borderId="2" xfId="0" applyFont="1" applyFill="1" applyBorder="1" applyAlignment="1" applyProtection="1">
      <alignment horizontal="right" vertical="center"/>
      <protection locked="0"/>
    </xf>
    <xf numFmtId="0" fontId="6" fillId="3" borderId="2" xfId="0" applyFont="1" applyFill="1" applyBorder="1" applyAlignment="1" applyProtection="1">
      <alignment horizontal="right" vertical="center"/>
      <protection locked="0"/>
    </xf>
    <xf numFmtId="0" fontId="4" fillId="0" borderId="1" xfId="0" applyFont="1" applyBorder="1" applyAlignment="1" applyProtection="1">
      <alignment horizontal="left" vertical="center"/>
      <protection locked="0"/>
    </xf>
    <xf numFmtId="0" fontId="4" fillId="5" borderId="1" xfId="0" applyFont="1" applyFill="1" applyBorder="1" applyAlignment="1" applyProtection="1">
      <alignment horizontal="right" vertical="center"/>
      <protection locked="0"/>
    </xf>
    <xf numFmtId="0" fontId="4" fillId="0" borderId="1" xfId="0" applyFont="1" applyBorder="1" applyAlignment="1" applyProtection="1">
      <alignment horizontal="right" vertical="center"/>
    </xf>
    <xf numFmtId="164" fontId="4" fillId="3" borderId="2" xfId="0" applyNumberFormat="1" applyFont="1" applyFill="1" applyBorder="1" applyAlignment="1" applyProtection="1">
      <alignment horizontal="right" vertical="center"/>
      <protection locked="0"/>
    </xf>
    <xf numFmtId="164" fontId="4" fillId="0" borderId="2" xfId="0" applyNumberFormat="1" applyFont="1" applyBorder="1" applyAlignment="1" applyProtection="1">
      <alignment horizontal="right" vertical="center"/>
      <protection locked="0"/>
    </xf>
    <xf numFmtId="0" fontId="5" fillId="0" borderId="4" xfId="0" applyFont="1" applyBorder="1" applyAlignment="1" applyProtection="1">
      <alignment horizontal="left" vertical="center"/>
      <protection locked="0"/>
    </xf>
    <xf numFmtId="0" fontId="5" fillId="0" borderId="4" xfId="0" applyFont="1" applyBorder="1" applyAlignment="1" applyProtection="1">
      <alignment horizontal="right" vertical="center"/>
    </xf>
    <xf numFmtId="0" fontId="4" fillId="5" borderId="4" xfId="0" applyFont="1" applyFill="1" applyBorder="1" applyAlignment="1" applyProtection="1">
      <alignment horizontal="right" vertical="center"/>
      <protection locked="0"/>
    </xf>
    <xf numFmtId="2" fontId="4" fillId="0" borderId="1" xfId="0" applyNumberFormat="1" applyFont="1" applyBorder="1" applyAlignment="1" applyProtection="1">
      <alignment horizontal="right" vertical="center"/>
    </xf>
    <xf numFmtId="0" fontId="0" fillId="6" borderId="3" xfId="0" applyFill="1" applyBorder="1" applyProtection="1">
      <protection locked="0"/>
    </xf>
    <xf numFmtId="43" fontId="4" fillId="0" borderId="1" xfId="1" applyFont="1" applyBorder="1" applyAlignment="1" applyProtection="1">
      <alignment horizontal="right" vertical="center"/>
    </xf>
    <xf numFmtId="43" fontId="5" fillId="0" borderId="4" xfId="1" applyFont="1" applyBorder="1" applyAlignment="1" applyProtection="1">
      <alignment horizontal="right" vertical="center"/>
    </xf>
    <xf numFmtId="165" fontId="4" fillId="0" borderId="1" xfId="1" applyNumberFormat="1" applyFont="1" applyBorder="1" applyAlignment="1" applyProtection="1">
      <alignment horizontal="right" vertical="center"/>
    </xf>
    <xf numFmtId="165" fontId="5" fillId="0" borderId="4" xfId="1" applyNumberFormat="1" applyFont="1" applyBorder="1" applyAlignment="1" applyProtection="1">
      <alignment horizontal="right" vertical="center"/>
    </xf>
    <xf numFmtId="43" fontId="4" fillId="5" borderId="1" xfId="1" applyFont="1" applyFill="1" applyBorder="1" applyAlignment="1" applyProtection="1">
      <alignment horizontal="right" vertical="center"/>
      <protection locked="0"/>
    </xf>
    <xf numFmtId="43" fontId="4" fillId="5" borderId="4" xfId="1" applyFont="1" applyFill="1" applyBorder="1" applyAlignment="1" applyProtection="1">
      <alignment horizontal="right" vertical="center"/>
      <protection locked="0"/>
    </xf>
    <xf numFmtId="165" fontId="2" fillId="0" borderId="1" xfId="1" applyNumberFormat="1" applyFont="1" applyBorder="1" applyAlignment="1" applyProtection="1">
      <alignment horizontal="center" vertical="center" wrapText="1"/>
      <protection locked="0"/>
    </xf>
    <xf numFmtId="165" fontId="0" fillId="0" borderId="3" xfId="1" applyNumberFormat="1" applyFont="1" applyBorder="1" applyProtection="1">
      <protection locked="0"/>
    </xf>
    <xf numFmtId="165" fontId="4" fillId="0" borderId="2" xfId="1" applyNumberFormat="1" applyFont="1" applyBorder="1" applyAlignment="1" applyProtection="1">
      <alignment horizontal="right" vertical="center"/>
      <protection locked="0"/>
    </xf>
    <xf numFmtId="165" fontId="4" fillId="3" borderId="2" xfId="1" applyNumberFormat="1" applyFont="1" applyFill="1" applyBorder="1" applyAlignment="1" applyProtection="1">
      <alignment horizontal="right" vertical="center"/>
      <protection locked="0"/>
    </xf>
    <xf numFmtId="165" fontId="0" fillId="0" borderId="0" xfId="1" applyNumberFormat="1" applyFont="1" applyProtection="1">
      <protection locked="0"/>
    </xf>
    <xf numFmtId="165" fontId="9" fillId="0" borderId="2" xfId="1" applyNumberFormat="1" applyFont="1" applyBorder="1" applyAlignment="1" applyProtection="1">
      <alignment horizontal="right" vertical="center"/>
      <protection locked="0"/>
    </xf>
    <xf numFmtId="0" fontId="2" fillId="2" borderId="1" xfId="0" applyFont="1" applyFill="1" applyBorder="1" applyAlignment="1" applyProtection="1">
      <alignment horizontal="center" vertical="center"/>
      <protection locked="0"/>
    </xf>
    <xf numFmtId="0" fontId="0" fillId="0" borderId="0" xfId="0" applyProtection="1">
      <protection locked="0"/>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D63"/>
  <sheetViews>
    <sheetView tabSelected="1" zoomScaleNormal="100" workbookViewId="0">
      <pane xSplit="2" ySplit="3" topLeftCell="AE43" activePane="bottomRight" state="frozenSplit"/>
      <selection pane="topRight"/>
      <selection pane="bottomLeft"/>
      <selection pane="bottomRight" activeCell="AJ55" sqref="AJ55:AJ56"/>
    </sheetView>
  </sheetViews>
  <sheetFormatPr defaultRowHeight="12.75" x14ac:dyDescent="0.2"/>
  <cols>
    <col min="1" max="1" width="44.140625" customWidth="1"/>
    <col min="2" max="2" width="1.85546875" customWidth="1"/>
    <col min="3" max="8" width="11.7109375" customWidth="1"/>
    <col min="9" max="9" width="1.85546875" customWidth="1"/>
    <col min="10" max="26" width="11.7109375" customWidth="1"/>
    <col min="27" max="27" width="1.85546875" customWidth="1"/>
    <col min="28" max="30" width="11.7109375" customWidth="1"/>
    <col min="31" max="31" width="13.5703125" bestFit="1" customWidth="1"/>
    <col min="32" max="37" width="11.7109375" customWidth="1"/>
    <col min="38" max="38" width="1.85546875" customWidth="1"/>
    <col min="39" max="39" width="12.42578125" bestFit="1" customWidth="1"/>
    <col min="40" max="40" width="11.7109375" customWidth="1"/>
    <col min="41" max="41" width="13.5703125" bestFit="1" customWidth="1"/>
    <col min="42" max="44" width="11.7109375" customWidth="1"/>
    <col min="45" max="46" width="12.42578125" bestFit="1" customWidth="1"/>
    <col min="47" max="68" width="11.7109375" customWidth="1"/>
    <col min="69" max="69" width="12.42578125" bestFit="1" customWidth="1"/>
    <col min="70" max="70" width="1.85546875" customWidth="1"/>
    <col min="71" max="75" width="11.7109375" customWidth="1"/>
    <col min="76" max="76" width="14.5703125" style="38" bestFit="1" customWidth="1"/>
    <col min="77" max="77" width="12.42578125" bestFit="1" customWidth="1"/>
    <col min="78" max="78" width="13.5703125" bestFit="1" customWidth="1"/>
    <col min="79" max="79" width="1.85546875" customWidth="1"/>
    <col min="80" max="97" width="11.7109375" customWidth="1"/>
    <col min="98" max="98" width="1.85546875" customWidth="1"/>
    <col min="99" max="104" width="11.7109375" customWidth="1"/>
    <col min="105" max="105" width="12.42578125" bestFit="1" customWidth="1"/>
    <col min="106" max="108" width="13.5703125" bestFit="1" customWidth="1"/>
  </cols>
  <sheetData>
    <row r="1" spans="1:108" x14ac:dyDescent="0.2">
      <c r="A1" s="1" t="s">
        <v>0</v>
      </c>
      <c r="B1" s="4"/>
      <c r="C1" s="40" t="s">
        <v>9</v>
      </c>
      <c r="D1" s="41"/>
      <c r="E1" s="41"/>
      <c r="F1" s="41"/>
      <c r="G1" s="41"/>
      <c r="H1" s="41"/>
      <c r="I1" s="4"/>
      <c r="J1" s="40" t="s">
        <v>27</v>
      </c>
      <c r="K1" s="41"/>
      <c r="L1" s="41"/>
      <c r="M1" s="41"/>
      <c r="N1" s="41"/>
      <c r="O1" s="41"/>
      <c r="P1" s="41"/>
      <c r="Q1" s="41"/>
      <c r="R1" s="41"/>
      <c r="S1" s="41"/>
      <c r="T1" s="41"/>
      <c r="U1" s="41"/>
      <c r="V1" s="41"/>
      <c r="W1" s="41"/>
      <c r="X1" s="41"/>
      <c r="Y1" s="41"/>
      <c r="Z1" s="41"/>
      <c r="AA1" s="4"/>
      <c r="AB1" s="40" t="s">
        <v>38</v>
      </c>
      <c r="AC1" s="41"/>
      <c r="AD1" s="41"/>
      <c r="AE1" s="41"/>
      <c r="AF1" s="41"/>
      <c r="AG1" s="41"/>
      <c r="AH1" s="41"/>
      <c r="AI1" s="41"/>
      <c r="AJ1" s="41"/>
      <c r="AK1" s="41"/>
      <c r="AL1" s="4"/>
      <c r="AM1" s="40" t="s">
        <v>70</v>
      </c>
      <c r="AN1" s="41"/>
      <c r="AO1" s="41"/>
      <c r="AP1" s="41"/>
      <c r="AQ1" s="41"/>
      <c r="AR1" s="41"/>
      <c r="AS1" s="41"/>
      <c r="AT1" s="41"/>
      <c r="AU1" s="41"/>
      <c r="AV1" s="41"/>
      <c r="AW1" s="41"/>
      <c r="AX1" s="41"/>
      <c r="AY1" s="41"/>
      <c r="AZ1" s="41"/>
      <c r="BA1" s="41"/>
      <c r="BB1" s="41"/>
      <c r="BC1" s="41"/>
      <c r="BD1" s="41"/>
      <c r="BE1" s="41"/>
      <c r="BF1" s="41"/>
      <c r="BG1" s="41"/>
      <c r="BH1" s="41"/>
      <c r="BI1" s="41"/>
      <c r="BJ1" s="41"/>
      <c r="BK1" s="41"/>
      <c r="BL1" s="41"/>
      <c r="BM1" s="41"/>
      <c r="BN1" s="41"/>
      <c r="BO1" s="41"/>
      <c r="BP1" s="41"/>
      <c r="BQ1" s="41"/>
      <c r="BR1" s="4"/>
      <c r="BS1" s="40" t="s">
        <v>79</v>
      </c>
      <c r="BT1" s="41"/>
      <c r="BU1" s="41"/>
      <c r="BV1" s="41"/>
      <c r="BW1" s="41"/>
      <c r="BX1" s="41"/>
      <c r="BY1" s="41"/>
      <c r="BZ1" s="41"/>
      <c r="CA1" s="4"/>
      <c r="CB1" s="40" t="s">
        <v>98</v>
      </c>
      <c r="CC1" s="41"/>
      <c r="CD1" s="41"/>
      <c r="CE1" s="41"/>
      <c r="CF1" s="41"/>
      <c r="CG1" s="41"/>
      <c r="CH1" s="41"/>
      <c r="CI1" s="41"/>
      <c r="CJ1" s="41"/>
      <c r="CK1" s="41"/>
      <c r="CL1" s="41"/>
      <c r="CM1" s="41"/>
      <c r="CN1" s="41"/>
      <c r="CO1" s="41"/>
      <c r="CP1" s="41"/>
      <c r="CQ1" s="41"/>
      <c r="CR1" s="41"/>
      <c r="CS1" s="41"/>
      <c r="CT1" s="4"/>
      <c r="CU1" s="40" t="s">
        <v>108</v>
      </c>
      <c r="CV1" s="41"/>
      <c r="CW1" s="41"/>
      <c r="CX1" s="41"/>
      <c r="CY1" s="41"/>
      <c r="CZ1" s="41"/>
      <c r="DA1" s="41"/>
      <c r="DB1" s="41"/>
      <c r="DC1" s="41"/>
      <c r="DD1" s="41"/>
    </row>
    <row r="2" spans="1:108" ht="64.5" customHeight="1" x14ac:dyDescent="0.2">
      <c r="A2" s="1" t="s">
        <v>1</v>
      </c>
      <c r="B2" s="4"/>
      <c r="C2" s="2" t="s">
        <v>2</v>
      </c>
      <c r="D2" s="3" t="s">
        <v>3</v>
      </c>
      <c r="E2" s="2" t="s">
        <v>5</v>
      </c>
      <c r="F2" s="2" t="s">
        <v>6</v>
      </c>
      <c r="G2" s="3" t="s">
        <v>7</v>
      </c>
      <c r="H2" s="3" t="s">
        <v>8</v>
      </c>
      <c r="I2" s="4"/>
      <c r="J2" s="2" t="s">
        <v>10</v>
      </c>
      <c r="K2" s="2" t="s">
        <v>11</v>
      </c>
      <c r="L2" s="2" t="s">
        <v>12</v>
      </c>
      <c r="M2" s="2" t="s">
        <v>13</v>
      </c>
      <c r="N2" s="2" t="s">
        <v>14</v>
      </c>
      <c r="O2" s="2" t="s">
        <v>15</v>
      </c>
      <c r="P2" s="3" t="s">
        <v>16</v>
      </c>
      <c r="Q2" s="3" t="s">
        <v>17</v>
      </c>
      <c r="R2" s="3" t="s">
        <v>18</v>
      </c>
      <c r="S2" s="3" t="s">
        <v>19</v>
      </c>
      <c r="T2" s="3" t="s">
        <v>20</v>
      </c>
      <c r="U2" s="3" t="s">
        <v>21</v>
      </c>
      <c r="V2" s="3" t="s">
        <v>22</v>
      </c>
      <c r="W2" s="3" t="s">
        <v>23</v>
      </c>
      <c r="X2" s="3" t="s">
        <v>24</v>
      </c>
      <c r="Y2" s="3" t="s">
        <v>25</v>
      </c>
      <c r="Z2" s="3" t="s">
        <v>26</v>
      </c>
      <c r="AA2" s="4"/>
      <c r="AB2" s="3" t="s">
        <v>28</v>
      </c>
      <c r="AC2" s="3" t="s">
        <v>29</v>
      </c>
      <c r="AD2" s="3" t="s">
        <v>30</v>
      </c>
      <c r="AE2" s="2" t="s">
        <v>31</v>
      </c>
      <c r="AF2" s="2" t="s">
        <v>32</v>
      </c>
      <c r="AG2" s="2" t="s">
        <v>33</v>
      </c>
      <c r="AH2" s="2" t="s">
        <v>34</v>
      </c>
      <c r="AI2" s="2" t="s">
        <v>35</v>
      </c>
      <c r="AJ2" s="3" t="s">
        <v>36</v>
      </c>
      <c r="AK2" s="3" t="s">
        <v>37</v>
      </c>
      <c r="AL2" s="4"/>
      <c r="AM2" s="2" t="s">
        <v>39</v>
      </c>
      <c r="AN2" s="2" t="s">
        <v>40</v>
      </c>
      <c r="AO2" s="2" t="s">
        <v>41</v>
      </c>
      <c r="AP2" s="2" t="s">
        <v>42</v>
      </c>
      <c r="AQ2" s="2" t="s">
        <v>43</v>
      </c>
      <c r="AR2" s="2" t="s">
        <v>44</v>
      </c>
      <c r="AS2" s="2" t="s">
        <v>45</v>
      </c>
      <c r="AT2" s="2" t="s">
        <v>46</v>
      </c>
      <c r="AU2" s="2" t="s">
        <v>47</v>
      </c>
      <c r="AV2" s="2" t="s">
        <v>48</v>
      </c>
      <c r="AW2" s="3" t="s">
        <v>49</v>
      </c>
      <c r="AX2" s="3" t="s">
        <v>50</v>
      </c>
      <c r="AY2" s="3" t="s">
        <v>51</v>
      </c>
      <c r="AZ2" s="2" t="s">
        <v>52</v>
      </c>
      <c r="BA2" s="2" t="s">
        <v>53</v>
      </c>
      <c r="BB2" s="2" t="s">
        <v>54</v>
      </c>
      <c r="BC2" s="2" t="s">
        <v>55</v>
      </c>
      <c r="BD2" s="2" t="s">
        <v>56</v>
      </c>
      <c r="BE2" s="2" t="s">
        <v>57</v>
      </c>
      <c r="BF2" s="2" t="s">
        <v>58</v>
      </c>
      <c r="BG2" s="2" t="s">
        <v>59</v>
      </c>
      <c r="BH2" s="2" t="s">
        <v>60</v>
      </c>
      <c r="BI2" s="2" t="s">
        <v>61</v>
      </c>
      <c r="BJ2" s="2" t="s">
        <v>62</v>
      </c>
      <c r="BK2" s="2" t="s">
        <v>63</v>
      </c>
      <c r="BL2" s="2" t="s">
        <v>64</v>
      </c>
      <c r="BM2" s="2" t="s">
        <v>65</v>
      </c>
      <c r="BN2" s="2" t="s">
        <v>66</v>
      </c>
      <c r="BO2" s="2" t="s">
        <v>67</v>
      </c>
      <c r="BP2" s="2" t="s">
        <v>68</v>
      </c>
      <c r="BQ2" s="2" t="s">
        <v>69</v>
      </c>
      <c r="BR2" s="4"/>
      <c r="BS2" s="2" t="s">
        <v>71</v>
      </c>
      <c r="BT2" s="2" t="s">
        <v>72</v>
      </c>
      <c r="BU2" s="2" t="s">
        <v>73</v>
      </c>
      <c r="BV2" s="2" t="s">
        <v>74</v>
      </c>
      <c r="BW2" s="2" t="s">
        <v>75</v>
      </c>
      <c r="BX2" s="34" t="s">
        <v>76</v>
      </c>
      <c r="BY2" s="2" t="s">
        <v>77</v>
      </c>
      <c r="BZ2" s="2" t="s">
        <v>78</v>
      </c>
      <c r="CA2" s="4"/>
      <c r="CB2" s="2" t="s">
        <v>80</v>
      </c>
      <c r="CC2" s="2" t="s">
        <v>81</v>
      </c>
      <c r="CD2" s="2" t="s">
        <v>82</v>
      </c>
      <c r="CE2" s="2" t="s">
        <v>83</v>
      </c>
      <c r="CF2" s="2" t="s">
        <v>84</v>
      </c>
      <c r="CG2" s="2" t="s">
        <v>85</v>
      </c>
      <c r="CH2" s="2" t="s">
        <v>86</v>
      </c>
      <c r="CI2" s="2" t="s">
        <v>87</v>
      </c>
      <c r="CJ2" s="2" t="s">
        <v>88</v>
      </c>
      <c r="CK2" s="2" t="s">
        <v>89</v>
      </c>
      <c r="CL2" s="2" t="s">
        <v>90</v>
      </c>
      <c r="CM2" s="2" t="s">
        <v>91</v>
      </c>
      <c r="CN2" s="2" t="s">
        <v>92</v>
      </c>
      <c r="CO2" s="2" t="s">
        <v>93</v>
      </c>
      <c r="CP2" s="2" t="s">
        <v>94</v>
      </c>
      <c r="CQ2" s="2" t="s">
        <v>95</v>
      </c>
      <c r="CR2" s="2" t="s">
        <v>96</v>
      </c>
      <c r="CS2" s="2" t="s">
        <v>97</v>
      </c>
      <c r="CT2" s="4"/>
      <c r="CU2" s="2" t="s">
        <v>99</v>
      </c>
      <c r="CV2" s="2" t="s">
        <v>100</v>
      </c>
      <c r="CW2" s="2" t="s">
        <v>101</v>
      </c>
      <c r="CX2" s="2" t="s">
        <v>102</v>
      </c>
      <c r="CY2" s="2" t="s">
        <v>103</v>
      </c>
      <c r="CZ2" s="2" t="s">
        <v>104</v>
      </c>
      <c r="DA2" s="2" t="s">
        <v>105</v>
      </c>
      <c r="DB2" s="2" t="s">
        <v>106</v>
      </c>
      <c r="DC2" s="2" t="s">
        <v>107</v>
      </c>
      <c r="DD2" s="2" t="s">
        <v>109</v>
      </c>
    </row>
    <row r="3" spans="1:108" x14ac:dyDescent="0.2">
      <c r="A3" s="27" t="s">
        <v>173</v>
      </c>
      <c r="B3" s="4"/>
      <c r="C3" s="5"/>
      <c r="D3" s="6" t="s">
        <v>4</v>
      </c>
      <c r="E3" s="5"/>
      <c r="F3" s="5"/>
      <c r="G3" s="6" t="s">
        <v>4</v>
      </c>
      <c r="H3" s="6" t="s">
        <v>4</v>
      </c>
      <c r="I3" s="4"/>
      <c r="J3" s="5"/>
      <c r="K3" s="5"/>
      <c r="L3" s="5"/>
      <c r="M3" s="5"/>
      <c r="N3" s="5"/>
      <c r="O3" s="5"/>
      <c r="P3" s="6" t="s">
        <v>4</v>
      </c>
      <c r="Q3" s="6" t="s">
        <v>4</v>
      </c>
      <c r="R3" s="6" t="s">
        <v>4</v>
      </c>
      <c r="S3" s="6" t="s">
        <v>4</v>
      </c>
      <c r="T3" s="6" t="s">
        <v>4</v>
      </c>
      <c r="U3" s="6" t="s">
        <v>4</v>
      </c>
      <c r="V3" s="6" t="s">
        <v>4</v>
      </c>
      <c r="W3" s="6" t="s">
        <v>4</v>
      </c>
      <c r="X3" s="6" t="s">
        <v>4</v>
      </c>
      <c r="Y3" s="6" t="s">
        <v>4</v>
      </c>
      <c r="Z3" s="6" t="s">
        <v>4</v>
      </c>
      <c r="AA3" s="4"/>
      <c r="AB3" s="6" t="s">
        <v>4</v>
      </c>
      <c r="AC3" s="6" t="s">
        <v>4</v>
      </c>
      <c r="AD3" s="6" t="s">
        <v>4</v>
      </c>
      <c r="AE3" s="5"/>
      <c r="AF3" s="5"/>
      <c r="AG3" s="5"/>
      <c r="AH3" s="5"/>
      <c r="AI3" s="5"/>
      <c r="AJ3" s="6" t="s">
        <v>4</v>
      </c>
      <c r="AK3" s="6" t="s">
        <v>4</v>
      </c>
      <c r="AL3" s="4"/>
      <c r="AM3" s="5"/>
      <c r="AN3" s="5"/>
      <c r="AO3" s="5"/>
      <c r="AP3" s="5"/>
      <c r="AQ3" s="5"/>
      <c r="AR3" s="5"/>
      <c r="AS3" s="5"/>
      <c r="AT3" s="5"/>
      <c r="AU3" s="5"/>
      <c r="AV3" s="5"/>
      <c r="AW3" s="6" t="s">
        <v>4</v>
      </c>
      <c r="AX3" s="6" t="s">
        <v>4</v>
      </c>
      <c r="AY3" s="6" t="s">
        <v>4</v>
      </c>
      <c r="AZ3" s="5"/>
      <c r="BA3" s="5"/>
      <c r="BB3" s="5"/>
      <c r="BC3" s="5"/>
      <c r="BD3" s="5"/>
      <c r="BE3" s="5"/>
      <c r="BF3" s="5"/>
      <c r="BG3" s="5"/>
      <c r="BH3" s="5"/>
      <c r="BI3" s="5"/>
      <c r="BJ3" s="5"/>
      <c r="BK3" s="5"/>
      <c r="BL3" s="5"/>
      <c r="BM3" s="5"/>
      <c r="BN3" s="5"/>
      <c r="BO3" s="5"/>
      <c r="BP3" s="5"/>
      <c r="BQ3" s="5"/>
      <c r="BR3" s="4"/>
      <c r="BS3" s="5"/>
      <c r="BT3" s="5"/>
      <c r="BU3" s="5"/>
      <c r="BV3" s="5"/>
      <c r="BW3" s="5"/>
      <c r="BX3" s="35"/>
      <c r="BY3" s="5"/>
      <c r="BZ3" s="5"/>
      <c r="CA3" s="4"/>
      <c r="CB3" s="5"/>
      <c r="CC3" s="5"/>
      <c r="CD3" s="5"/>
      <c r="CE3" s="5"/>
      <c r="CF3" s="5"/>
      <c r="CG3" s="5"/>
      <c r="CH3" s="5"/>
      <c r="CI3" s="5"/>
      <c r="CJ3" s="5"/>
      <c r="CK3" s="5"/>
      <c r="CL3" s="5"/>
      <c r="CM3" s="5"/>
      <c r="CN3" s="5"/>
      <c r="CO3" s="5"/>
      <c r="CP3" s="5"/>
      <c r="CQ3" s="5"/>
      <c r="CR3" s="5"/>
      <c r="CS3" s="5"/>
      <c r="CT3" s="4"/>
      <c r="CU3" s="5"/>
      <c r="CV3" s="5"/>
      <c r="CW3" s="5"/>
      <c r="CX3" s="5"/>
      <c r="CY3" s="5"/>
      <c r="CZ3" s="5"/>
      <c r="DA3" s="5"/>
      <c r="DB3" s="5"/>
      <c r="DC3" s="5"/>
      <c r="DD3" s="5"/>
    </row>
    <row r="4" spans="1:108" ht="15.75" customHeight="1" x14ac:dyDescent="0.2">
      <c r="A4" s="9" t="s">
        <v>110</v>
      </c>
      <c r="B4" s="4"/>
      <c r="C4" s="12"/>
      <c r="D4" s="14"/>
      <c r="E4" s="12"/>
      <c r="F4" s="12"/>
      <c r="G4" s="14"/>
      <c r="H4" s="14"/>
      <c r="I4" s="4"/>
      <c r="J4" s="12"/>
      <c r="K4" s="12"/>
      <c r="L4" s="12"/>
      <c r="M4" s="12"/>
      <c r="N4" s="12"/>
      <c r="O4" s="12"/>
      <c r="P4" s="14"/>
      <c r="Q4" s="14"/>
      <c r="R4" s="14"/>
      <c r="S4" s="14"/>
      <c r="T4" s="14"/>
      <c r="U4" s="14"/>
      <c r="V4" s="14"/>
      <c r="W4" s="14"/>
      <c r="X4" s="14"/>
      <c r="Y4" s="14"/>
      <c r="Z4" s="14"/>
      <c r="AA4" s="4"/>
      <c r="AB4" s="14"/>
      <c r="AC4" s="14"/>
      <c r="AD4" s="14"/>
      <c r="AE4" s="12"/>
      <c r="AF4" s="12"/>
      <c r="AG4" s="12"/>
      <c r="AH4" s="12"/>
      <c r="AI4" s="12"/>
      <c r="AJ4" s="14"/>
      <c r="AK4" s="14"/>
      <c r="AL4" s="4"/>
      <c r="AM4" s="12"/>
      <c r="AN4" s="12"/>
      <c r="AO4" s="12"/>
      <c r="AP4" s="12"/>
      <c r="AQ4" s="12"/>
      <c r="AR4" s="12"/>
      <c r="AS4" s="12"/>
      <c r="AT4" s="12"/>
      <c r="AU4" s="12"/>
      <c r="AV4" s="12"/>
      <c r="AW4" s="14"/>
      <c r="AX4" s="14"/>
      <c r="AY4" s="14"/>
      <c r="AZ4" s="12"/>
      <c r="BA4" s="12"/>
      <c r="BB4" s="12"/>
      <c r="BC4" s="12"/>
      <c r="BD4" s="12"/>
      <c r="BE4" s="12"/>
      <c r="BF4" s="12"/>
      <c r="BG4" s="12"/>
      <c r="BH4" s="12"/>
      <c r="BI4" s="12"/>
      <c r="BJ4" s="12"/>
      <c r="BK4" s="12"/>
      <c r="BL4" s="12"/>
      <c r="BM4" s="12"/>
      <c r="BN4" s="12"/>
      <c r="BO4" s="12"/>
      <c r="BP4" s="12"/>
      <c r="BQ4" s="12"/>
      <c r="BR4" s="4"/>
      <c r="BS4" s="12"/>
      <c r="BT4" s="12"/>
      <c r="BU4" s="12"/>
      <c r="BV4" s="12"/>
      <c r="BW4" s="12"/>
      <c r="BX4" s="36"/>
      <c r="BY4" s="12"/>
      <c r="BZ4" s="12"/>
      <c r="CA4" s="4"/>
      <c r="CB4" s="12"/>
      <c r="CC4" s="12"/>
      <c r="CD4" s="12"/>
      <c r="CE4" s="12"/>
      <c r="CF4" s="12"/>
      <c r="CG4" s="12"/>
      <c r="CH4" s="12"/>
      <c r="CI4" s="12"/>
      <c r="CJ4" s="12"/>
      <c r="CK4" s="12"/>
      <c r="CL4" s="12"/>
      <c r="CM4" s="12"/>
      <c r="CN4" s="12"/>
      <c r="CO4" s="12"/>
      <c r="CP4" s="12"/>
      <c r="CQ4" s="12"/>
      <c r="CR4" s="12"/>
      <c r="CS4" s="12"/>
      <c r="CT4" s="4"/>
      <c r="CU4" s="12"/>
      <c r="CV4" s="12"/>
      <c r="CW4" s="12"/>
      <c r="CX4" s="12"/>
      <c r="CY4" s="12"/>
      <c r="CZ4" s="12"/>
      <c r="DA4" s="12"/>
      <c r="DB4" s="12"/>
      <c r="DC4" s="12"/>
      <c r="DD4" s="12"/>
    </row>
    <row r="5" spans="1:108" x14ac:dyDescent="0.2">
      <c r="A5" s="7" t="s">
        <v>111</v>
      </c>
      <c r="B5" s="4"/>
      <c r="C5" s="10">
        <v>6</v>
      </c>
      <c r="D5" s="11">
        <v>12043</v>
      </c>
      <c r="E5" s="10">
        <v>75.150000000000006</v>
      </c>
      <c r="F5" s="10">
        <v>1960</v>
      </c>
      <c r="G5" s="11">
        <v>15345</v>
      </c>
      <c r="H5" s="11"/>
      <c r="I5" s="4"/>
      <c r="J5" s="10">
        <v>48.6</v>
      </c>
      <c r="K5" s="10">
        <v>33.6</v>
      </c>
      <c r="L5" s="10">
        <v>17.899999999999999</v>
      </c>
      <c r="M5" s="10">
        <v>0</v>
      </c>
      <c r="N5" s="10">
        <v>2.1</v>
      </c>
      <c r="O5" s="10">
        <v>102.2</v>
      </c>
      <c r="P5" s="11"/>
      <c r="Q5" s="11">
        <v>4.3</v>
      </c>
      <c r="R5" s="11">
        <v>13.7</v>
      </c>
      <c r="S5" s="11">
        <v>15.6</v>
      </c>
      <c r="T5" s="11">
        <v>18</v>
      </c>
      <c r="U5" s="11">
        <v>4.9000000000000004</v>
      </c>
      <c r="V5" s="11">
        <v>31.7</v>
      </c>
      <c r="W5" s="11">
        <v>8</v>
      </c>
      <c r="X5" s="11">
        <v>1</v>
      </c>
      <c r="Y5" s="11">
        <v>3</v>
      </c>
      <c r="Z5" s="11">
        <v>2.1</v>
      </c>
      <c r="AA5" s="4"/>
      <c r="AB5" s="11">
        <v>729</v>
      </c>
      <c r="AC5" s="11">
        <v>27636</v>
      </c>
      <c r="AD5" s="11">
        <v>64956</v>
      </c>
      <c r="AE5" s="10">
        <v>207216</v>
      </c>
      <c r="AF5" s="10">
        <v>18704</v>
      </c>
      <c r="AG5" s="10">
        <v>2286</v>
      </c>
      <c r="AH5" s="10">
        <v>583</v>
      </c>
      <c r="AI5" s="10">
        <v>2720</v>
      </c>
      <c r="AJ5" s="11">
        <v>14296</v>
      </c>
      <c r="AK5" s="11">
        <v>1322618</v>
      </c>
      <c r="AL5" s="4"/>
      <c r="AM5" s="10">
        <v>3847</v>
      </c>
      <c r="AN5" s="10">
        <v>2231</v>
      </c>
      <c r="AO5" s="10">
        <v>415695</v>
      </c>
      <c r="AP5" s="10">
        <v>2593</v>
      </c>
      <c r="AQ5" s="10">
        <v>1898</v>
      </c>
      <c r="AR5" s="10">
        <v>337654</v>
      </c>
      <c r="AS5" s="10">
        <v>9921</v>
      </c>
      <c r="AT5" s="10">
        <v>221169</v>
      </c>
      <c r="AU5" s="10" t="s">
        <v>112</v>
      </c>
      <c r="AV5" s="10">
        <v>387625</v>
      </c>
      <c r="AW5" s="11" t="s">
        <v>112</v>
      </c>
      <c r="AX5" s="11" t="s">
        <v>112</v>
      </c>
      <c r="AY5" s="11" t="s">
        <v>112</v>
      </c>
      <c r="AZ5" s="10">
        <v>1</v>
      </c>
      <c r="BA5" s="10">
        <v>1321</v>
      </c>
      <c r="BB5" s="10">
        <v>0</v>
      </c>
      <c r="BC5" s="10">
        <v>1321</v>
      </c>
      <c r="BD5" s="10">
        <v>1562</v>
      </c>
      <c r="BE5" s="10">
        <v>2884</v>
      </c>
      <c r="BF5" s="10">
        <v>78</v>
      </c>
      <c r="BG5" s="10">
        <v>283</v>
      </c>
      <c r="BH5" s="10">
        <v>0</v>
      </c>
      <c r="BI5" s="10">
        <v>283</v>
      </c>
      <c r="BJ5" s="10">
        <v>0</v>
      </c>
      <c r="BK5" s="10">
        <v>361</v>
      </c>
      <c r="BL5" s="10">
        <v>322</v>
      </c>
      <c r="BM5" s="10">
        <v>17215</v>
      </c>
      <c r="BN5" s="10">
        <v>9428</v>
      </c>
      <c r="BO5" s="10">
        <v>26643</v>
      </c>
      <c r="BP5" s="10">
        <v>84870</v>
      </c>
      <c r="BQ5" s="10">
        <v>111835</v>
      </c>
      <c r="BR5" s="4"/>
      <c r="BS5" s="21">
        <v>1753112</v>
      </c>
      <c r="BT5" s="21">
        <v>3712177</v>
      </c>
      <c r="BU5" s="21">
        <v>5465289</v>
      </c>
      <c r="BV5" s="21">
        <v>1262379</v>
      </c>
      <c r="BW5" s="21">
        <v>9070176</v>
      </c>
      <c r="BX5" s="37">
        <v>15797844</v>
      </c>
      <c r="BY5" s="21">
        <v>511892</v>
      </c>
      <c r="BZ5" s="21">
        <v>4892976</v>
      </c>
      <c r="CA5" s="4"/>
      <c r="CB5" s="10">
        <v>179</v>
      </c>
      <c r="CC5" s="10">
        <v>77</v>
      </c>
      <c r="CD5" s="10">
        <v>4561</v>
      </c>
      <c r="CE5" s="10">
        <v>24139</v>
      </c>
      <c r="CF5" s="10">
        <v>913</v>
      </c>
      <c r="CG5" s="10">
        <v>29613</v>
      </c>
      <c r="CH5" s="10">
        <v>1961</v>
      </c>
      <c r="CI5" s="10">
        <v>19163</v>
      </c>
      <c r="CJ5" s="10">
        <v>396</v>
      </c>
      <c r="CK5" s="10">
        <v>21520</v>
      </c>
      <c r="CL5" s="10">
        <v>752</v>
      </c>
      <c r="CM5" s="10">
        <v>1021</v>
      </c>
      <c r="CN5" s="10">
        <v>31386</v>
      </c>
      <c r="CO5" s="10">
        <v>675</v>
      </c>
      <c r="CP5" s="10">
        <v>922</v>
      </c>
      <c r="CQ5" s="10">
        <v>23117</v>
      </c>
      <c r="CR5" s="10">
        <v>3279</v>
      </c>
      <c r="CS5" s="10">
        <v>1415</v>
      </c>
      <c r="CT5" s="4"/>
      <c r="CU5" s="10">
        <v>655</v>
      </c>
      <c r="CV5" s="10">
        <v>4127</v>
      </c>
      <c r="CW5" s="10">
        <v>4782</v>
      </c>
      <c r="CX5" s="10">
        <v>6493</v>
      </c>
      <c r="CY5" s="10">
        <v>1367</v>
      </c>
      <c r="CZ5" s="10">
        <v>466</v>
      </c>
      <c r="DA5" s="10">
        <v>11275</v>
      </c>
      <c r="DB5" s="10" t="s">
        <v>112</v>
      </c>
      <c r="DC5" s="10" t="s">
        <v>112</v>
      </c>
      <c r="DD5" s="10" t="s">
        <v>112</v>
      </c>
    </row>
    <row r="6" spans="1:108" ht="15.75" customHeight="1" x14ac:dyDescent="0.2">
      <c r="A6" s="8" t="s">
        <v>113</v>
      </c>
      <c r="B6" s="4"/>
      <c r="C6" s="12">
        <v>6</v>
      </c>
      <c r="D6" s="14">
        <v>25337</v>
      </c>
      <c r="E6" s="12">
        <v>64</v>
      </c>
      <c r="F6" s="12">
        <v>2092</v>
      </c>
      <c r="G6" s="14">
        <v>0</v>
      </c>
      <c r="H6" s="14">
        <v>20840</v>
      </c>
      <c r="I6" s="4"/>
      <c r="J6" s="12">
        <v>28.6</v>
      </c>
      <c r="K6" s="12">
        <v>31.1</v>
      </c>
      <c r="L6" s="12">
        <v>17.899999999999999</v>
      </c>
      <c r="M6" s="12">
        <v>5</v>
      </c>
      <c r="N6" s="12">
        <v>0</v>
      </c>
      <c r="O6" s="12">
        <v>82.6</v>
      </c>
      <c r="P6" s="14">
        <v>0</v>
      </c>
      <c r="Q6" s="14">
        <v>2</v>
      </c>
      <c r="R6" s="14">
        <v>29</v>
      </c>
      <c r="S6" s="14">
        <v>33</v>
      </c>
      <c r="T6" s="14">
        <v>15</v>
      </c>
      <c r="U6" s="14">
        <v>8</v>
      </c>
      <c r="V6" s="14">
        <v>6</v>
      </c>
      <c r="W6" s="14">
        <v>9</v>
      </c>
      <c r="X6" s="14">
        <v>2</v>
      </c>
      <c r="Y6" s="14">
        <v>4</v>
      </c>
      <c r="Z6" s="14">
        <v>5</v>
      </c>
      <c r="AA6" s="4"/>
      <c r="AB6" s="14">
        <v>783</v>
      </c>
      <c r="AC6" s="14">
        <v>9231</v>
      </c>
      <c r="AD6" s="14">
        <v>18990</v>
      </c>
      <c r="AE6" s="12">
        <v>166528</v>
      </c>
      <c r="AF6" s="12">
        <v>27110</v>
      </c>
      <c r="AG6" s="12">
        <v>2124</v>
      </c>
      <c r="AH6" s="12">
        <v>4421</v>
      </c>
      <c r="AI6" s="12">
        <v>5027</v>
      </c>
      <c r="AJ6" s="14">
        <v>4794</v>
      </c>
      <c r="AK6" s="14">
        <v>1320032</v>
      </c>
      <c r="AL6" s="4"/>
      <c r="AM6" s="12">
        <v>81262</v>
      </c>
      <c r="AN6" s="12">
        <v>1487</v>
      </c>
      <c r="AO6" s="12">
        <v>1907550</v>
      </c>
      <c r="AP6" s="12">
        <v>6456</v>
      </c>
      <c r="AQ6" s="12">
        <v>1487</v>
      </c>
      <c r="AR6" s="12">
        <v>401254</v>
      </c>
      <c r="AS6" s="12">
        <v>11775</v>
      </c>
      <c r="AT6" s="12">
        <v>12223</v>
      </c>
      <c r="AU6" s="12">
        <v>49619</v>
      </c>
      <c r="AV6" s="12" t="s">
        <v>112</v>
      </c>
      <c r="AW6" s="14">
        <v>0</v>
      </c>
      <c r="AX6" s="14">
        <v>0</v>
      </c>
      <c r="AY6" s="14">
        <v>0</v>
      </c>
      <c r="AZ6" s="12">
        <v>0</v>
      </c>
      <c r="BA6" s="12">
        <v>3</v>
      </c>
      <c r="BB6" s="12">
        <v>0</v>
      </c>
      <c r="BC6" s="12">
        <v>3</v>
      </c>
      <c r="BD6" s="12">
        <v>0</v>
      </c>
      <c r="BE6" s="12">
        <v>3</v>
      </c>
      <c r="BF6" s="12">
        <v>343</v>
      </c>
      <c r="BG6" s="12">
        <v>164</v>
      </c>
      <c r="BH6" s="12">
        <v>3</v>
      </c>
      <c r="BI6" s="12">
        <v>167</v>
      </c>
      <c r="BJ6" s="12">
        <v>0</v>
      </c>
      <c r="BK6" s="12">
        <v>510</v>
      </c>
      <c r="BL6" s="12">
        <v>10461</v>
      </c>
      <c r="BM6" s="12">
        <v>11472</v>
      </c>
      <c r="BN6" s="12">
        <v>9266</v>
      </c>
      <c r="BO6" s="12">
        <v>20738</v>
      </c>
      <c r="BP6" s="12">
        <v>50591</v>
      </c>
      <c r="BQ6" s="12">
        <v>81790</v>
      </c>
      <c r="BR6" s="4"/>
      <c r="BS6" s="22">
        <v>668276</v>
      </c>
      <c r="BT6" s="22">
        <v>9122240</v>
      </c>
      <c r="BU6" s="22">
        <v>9790516</v>
      </c>
      <c r="BV6" s="22">
        <v>506578</v>
      </c>
      <c r="BW6" s="22">
        <v>8021759</v>
      </c>
      <c r="BX6" s="36">
        <v>18318853</v>
      </c>
      <c r="BY6" s="22">
        <v>0</v>
      </c>
      <c r="BZ6" s="22">
        <v>8964885</v>
      </c>
      <c r="CA6" s="4"/>
      <c r="CB6" s="12">
        <v>81</v>
      </c>
      <c r="CC6" s="12">
        <v>236</v>
      </c>
      <c r="CD6" s="12">
        <v>7872</v>
      </c>
      <c r="CE6" s="12">
        <v>14314</v>
      </c>
      <c r="CF6" s="12">
        <v>207</v>
      </c>
      <c r="CG6" s="12">
        <v>22393</v>
      </c>
      <c r="CH6" s="12">
        <v>5221</v>
      </c>
      <c r="CI6" s="12">
        <v>10183</v>
      </c>
      <c r="CJ6" s="12">
        <v>185</v>
      </c>
      <c r="CK6" s="12">
        <v>15589</v>
      </c>
      <c r="CL6" s="12">
        <v>1713</v>
      </c>
      <c r="CM6" s="12">
        <v>2311</v>
      </c>
      <c r="CN6" s="12">
        <v>26417</v>
      </c>
      <c r="CO6" s="12">
        <v>1600</v>
      </c>
      <c r="CP6" s="12">
        <v>2153</v>
      </c>
      <c r="CQ6" s="12">
        <v>19342</v>
      </c>
      <c r="CR6" s="12">
        <v>272</v>
      </c>
      <c r="CS6" s="12">
        <v>149</v>
      </c>
      <c r="CT6" s="4"/>
      <c r="CU6" s="12">
        <v>40330</v>
      </c>
      <c r="CV6" s="12">
        <v>48754</v>
      </c>
      <c r="CW6" s="12">
        <v>89084</v>
      </c>
      <c r="CX6" s="12">
        <v>21027</v>
      </c>
      <c r="CY6" s="12">
        <v>20703</v>
      </c>
      <c r="CZ6" s="12">
        <v>0</v>
      </c>
      <c r="DA6" s="12">
        <v>110111</v>
      </c>
      <c r="DB6" s="12">
        <v>925152</v>
      </c>
      <c r="DC6" s="12">
        <v>0</v>
      </c>
      <c r="DD6" s="12">
        <v>925152</v>
      </c>
    </row>
    <row r="7" spans="1:108" ht="15.75" customHeight="1" x14ac:dyDescent="0.2">
      <c r="A7" s="7" t="s">
        <v>114</v>
      </c>
      <c r="B7" s="4"/>
      <c r="C7" s="10">
        <v>2</v>
      </c>
      <c r="D7" s="11">
        <v>4161</v>
      </c>
      <c r="E7" s="10">
        <v>83</v>
      </c>
      <c r="F7" s="10">
        <v>713</v>
      </c>
      <c r="G7" s="11">
        <v>8343</v>
      </c>
      <c r="H7" s="11">
        <v>168</v>
      </c>
      <c r="I7" s="4"/>
      <c r="J7" s="10">
        <v>11</v>
      </c>
      <c r="K7" s="10">
        <v>3</v>
      </c>
      <c r="L7" s="10">
        <v>16</v>
      </c>
      <c r="M7" s="10">
        <v>1</v>
      </c>
      <c r="N7" s="10">
        <v>0</v>
      </c>
      <c r="O7" s="10">
        <v>31</v>
      </c>
      <c r="P7" s="11"/>
      <c r="Q7" s="11"/>
      <c r="R7" s="11"/>
      <c r="S7" s="11"/>
      <c r="T7" s="11"/>
      <c r="U7" s="11"/>
      <c r="V7" s="11"/>
      <c r="W7" s="11"/>
      <c r="X7" s="11"/>
      <c r="Y7" s="11"/>
      <c r="Z7" s="11"/>
      <c r="AA7" s="4"/>
      <c r="AB7" s="11">
        <v>204</v>
      </c>
      <c r="AC7" s="11">
        <v>2733</v>
      </c>
      <c r="AD7" s="11">
        <v>7533</v>
      </c>
      <c r="AE7" s="10">
        <v>79666</v>
      </c>
      <c r="AF7" s="10">
        <v>21841</v>
      </c>
      <c r="AG7" s="10">
        <v>483</v>
      </c>
      <c r="AH7" s="10">
        <v>831</v>
      </c>
      <c r="AI7" s="10">
        <v>1875</v>
      </c>
      <c r="AJ7" s="11">
        <v>0</v>
      </c>
      <c r="AK7" s="11">
        <v>728131</v>
      </c>
      <c r="AL7" s="4"/>
      <c r="AM7" s="10">
        <v>5867</v>
      </c>
      <c r="AN7" s="10">
        <v>5736</v>
      </c>
      <c r="AO7" s="10">
        <v>135717</v>
      </c>
      <c r="AP7" s="10">
        <v>4129</v>
      </c>
      <c r="AQ7" s="10" t="s">
        <v>112</v>
      </c>
      <c r="AR7" s="10">
        <v>210537</v>
      </c>
      <c r="AS7" s="10">
        <v>1479</v>
      </c>
      <c r="AT7" s="10">
        <v>124756</v>
      </c>
      <c r="AU7" s="10">
        <v>81080</v>
      </c>
      <c r="AV7" s="10" t="s">
        <v>112</v>
      </c>
      <c r="AW7" s="11" t="s">
        <v>112</v>
      </c>
      <c r="AX7" s="11" t="s">
        <v>112</v>
      </c>
      <c r="AY7" s="11" t="s">
        <v>112</v>
      </c>
      <c r="AZ7" s="10" t="s">
        <v>112</v>
      </c>
      <c r="BA7" s="10">
        <v>2</v>
      </c>
      <c r="BB7" s="10">
        <v>37</v>
      </c>
      <c r="BC7" s="10">
        <v>39</v>
      </c>
      <c r="BD7" s="10">
        <v>0</v>
      </c>
      <c r="BE7" s="10" t="s">
        <v>112</v>
      </c>
      <c r="BF7" s="10">
        <v>19</v>
      </c>
      <c r="BG7" s="10">
        <v>2</v>
      </c>
      <c r="BH7" s="10">
        <v>0</v>
      </c>
      <c r="BI7" s="10">
        <v>2</v>
      </c>
      <c r="BJ7" s="10">
        <v>112</v>
      </c>
      <c r="BK7" s="10">
        <v>133</v>
      </c>
      <c r="BL7" s="10">
        <v>176</v>
      </c>
      <c r="BM7" s="10">
        <v>133</v>
      </c>
      <c r="BN7" s="10">
        <v>6624</v>
      </c>
      <c r="BO7" s="10">
        <v>6757</v>
      </c>
      <c r="BP7" s="10">
        <v>42117</v>
      </c>
      <c r="BQ7" s="10">
        <v>49050</v>
      </c>
      <c r="BR7" s="4"/>
      <c r="BS7" s="21">
        <v>753105</v>
      </c>
      <c r="BT7" s="21">
        <v>1890958</v>
      </c>
      <c r="BU7" s="21">
        <v>2644063</v>
      </c>
      <c r="BV7" s="21">
        <v>307643</v>
      </c>
      <c r="BW7" s="21">
        <v>2187859</v>
      </c>
      <c r="BX7" s="37">
        <v>5139565</v>
      </c>
      <c r="BY7" s="21">
        <v>136887</v>
      </c>
      <c r="BZ7" s="21">
        <v>1765584</v>
      </c>
      <c r="CA7" s="4"/>
      <c r="CB7" s="10">
        <v>82</v>
      </c>
      <c r="CC7" s="10">
        <v>118</v>
      </c>
      <c r="CD7" s="10">
        <v>1849</v>
      </c>
      <c r="CE7" s="10">
        <v>3241</v>
      </c>
      <c r="CF7" s="10">
        <v>790</v>
      </c>
      <c r="CG7" s="10">
        <v>5880</v>
      </c>
      <c r="CH7" s="10">
        <v>1570</v>
      </c>
      <c r="CI7" s="10">
        <v>3493</v>
      </c>
      <c r="CJ7" s="10">
        <v>432</v>
      </c>
      <c r="CK7" s="10">
        <v>5495</v>
      </c>
      <c r="CL7" s="10">
        <v>261</v>
      </c>
      <c r="CM7" s="10">
        <v>381</v>
      </c>
      <c r="CN7" s="10">
        <v>6522</v>
      </c>
      <c r="CO7" s="10">
        <v>235</v>
      </c>
      <c r="CP7" s="10">
        <v>359</v>
      </c>
      <c r="CQ7" s="10">
        <v>6089</v>
      </c>
      <c r="CR7" s="10">
        <v>0</v>
      </c>
      <c r="CS7" s="10">
        <v>0</v>
      </c>
      <c r="CT7" s="4"/>
      <c r="CU7" s="10">
        <v>8434</v>
      </c>
      <c r="CV7" s="10">
        <v>2860</v>
      </c>
      <c r="CW7" s="10">
        <v>11294</v>
      </c>
      <c r="CX7" s="10">
        <v>3773</v>
      </c>
      <c r="CY7" s="10">
        <v>537</v>
      </c>
      <c r="CZ7" s="10">
        <v>1194</v>
      </c>
      <c r="DA7" s="10">
        <v>15067</v>
      </c>
      <c r="DB7" s="10">
        <v>916630</v>
      </c>
      <c r="DC7" s="10">
        <v>183234</v>
      </c>
      <c r="DD7" s="10">
        <v>1099864</v>
      </c>
    </row>
    <row r="8" spans="1:108" ht="15.75" customHeight="1" x14ac:dyDescent="0.2">
      <c r="A8" s="8" t="s">
        <v>115</v>
      </c>
      <c r="B8" s="4"/>
      <c r="C8" s="12">
        <v>1</v>
      </c>
      <c r="D8" s="14"/>
      <c r="E8" s="12">
        <v>40</v>
      </c>
      <c r="F8" s="12">
        <v>8</v>
      </c>
      <c r="G8" s="14">
        <v>12360</v>
      </c>
      <c r="H8" s="14"/>
      <c r="I8" s="4"/>
      <c r="J8" s="12">
        <v>0.5</v>
      </c>
      <c r="K8" s="12">
        <v>0.5</v>
      </c>
      <c r="L8" s="12">
        <v>0.6</v>
      </c>
      <c r="M8" s="12">
        <v>0</v>
      </c>
      <c r="N8" s="12">
        <v>0</v>
      </c>
      <c r="O8" s="12">
        <v>1.6</v>
      </c>
      <c r="P8" s="14"/>
      <c r="Q8" s="14"/>
      <c r="R8" s="14"/>
      <c r="S8" s="14"/>
      <c r="T8" s="14"/>
      <c r="U8" s="14"/>
      <c r="V8" s="14"/>
      <c r="W8" s="14"/>
      <c r="X8" s="14"/>
      <c r="Y8" s="14"/>
      <c r="Z8" s="14"/>
      <c r="AA8" s="4"/>
      <c r="AB8" s="14"/>
      <c r="AC8" s="14"/>
      <c r="AD8" s="14"/>
      <c r="AE8" s="12"/>
      <c r="AF8" s="12"/>
      <c r="AG8" s="12"/>
      <c r="AH8" s="12">
        <v>1210</v>
      </c>
      <c r="AI8" s="12">
        <v>0</v>
      </c>
      <c r="AJ8" s="14"/>
      <c r="AK8" s="14"/>
      <c r="AL8" s="4"/>
      <c r="AM8" s="12">
        <v>821</v>
      </c>
      <c r="AN8" s="12">
        <v>0</v>
      </c>
      <c r="AO8" s="12">
        <v>416270</v>
      </c>
      <c r="AP8" s="12">
        <v>749</v>
      </c>
      <c r="AQ8" s="12">
        <v>0</v>
      </c>
      <c r="AR8" s="12"/>
      <c r="AS8" s="12"/>
      <c r="AT8" s="12"/>
      <c r="AU8" s="12"/>
      <c r="AV8" s="12">
        <v>372642</v>
      </c>
      <c r="AW8" s="14"/>
      <c r="AX8" s="14"/>
      <c r="AY8" s="14"/>
      <c r="AZ8" s="12"/>
      <c r="BA8" s="12"/>
      <c r="BB8" s="12"/>
      <c r="BC8" s="12"/>
      <c r="BD8" s="12"/>
      <c r="BE8" s="12">
        <v>0</v>
      </c>
      <c r="BF8" s="12"/>
      <c r="BG8" s="12"/>
      <c r="BH8" s="12"/>
      <c r="BI8" s="12"/>
      <c r="BJ8" s="12"/>
      <c r="BK8" s="12">
        <v>0</v>
      </c>
      <c r="BL8" s="12"/>
      <c r="BM8" s="12"/>
      <c r="BN8" s="12"/>
      <c r="BO8" s="12"/>
      <c r="BP8" s="12"/>
      <c r="BQ8" s="12">
        <v>0</v>
      </c>
      <c r="BR8" s="4"/>
      <c r="BS8" s="22">
        <v>0</v>
      </c>
      <c r="BT8" s="22">
        <v>0</v>
      </c>
      <c r="BU8" s="22">
        <v>0</v>
      </c>
      <c r="BV8" s="22">
        <v>170265</v>
      </c>
      <c r="BW8" s="22">
        <v>118299</v>
      </c>
      <c r="BX8" s="36">
        <v>288564</v>
      </c>
      <c r="BY8" s="22">
        <v>0</v>
      </c>
      <c r="BZ8" s="22">
        <v>0</v>
      </c>
      <c r="CA8" s="4"/>
      <c r="CB8" s="12"/>
      <c r="CC8" s="12"/>
      <c r="CD8" s="12"/>
      <c r="CE8" s="12"/>
      <c r="CF8" s="12"/>
      <c r="CG8" s="12"/>
      <c r="CH8" s="12"/>
      <c r="CI8" s="12"/>
      <c r="CJ8" s="12"/>
      <c r="CK8" s="12"/>
      <c r="CL8" s="12"/>
      <c r="CM8" s="12"/>
      <c r="CN8" s="12">
        <v>0</v>
      </c>
      <c r="CO8" s="12"/>
      <c r="CP8" s="12"/>
      <c r="CQ8" s="12">
        <v>0</v>
      </c>
      <c r="CR8" s="12"/>
      <c r="CS8" s="12"/>
      <c r="CT8" s="4"/>
      <c r="CU8" s="12"/>
      <c r="CV8" s="12"/>
      <c r="CW8" s="12"/>
      <c r="CX8" s="12"/>
      <c r="CY8" s="12"/>
      <c r="CZ8" s="12"/>
      <c r="DA8" s="12"/>
      <c r="DB8" s="12"/>
      <c r="DC8" s="12"/>
      <c r="DD8" s="12"/>
    </row>
    <row r="9" spans="1:108" ht="15.75" customHeight="1" x14ac:dyDescent="0.2">
      <c r="A9" s="7" t="s">
        <v>116</v>
      </c>
      <c r="B9" s="4"/>
      <c r="C9" s="10">
        <v>13</v>
      </c>
      <c r="D9" s="11" t="s">
        <v>112</v>
      </c>
      <c r="E9" s="10">
        <v>47.5</v>
      </c>
      <c r="F9" s="10">
        <v>1619</v>
      </c>
      <c r="G9" s="11" t="s">
        <v>112</v>
      </c>
      <c r="H9" s="11" t="s">
        <v>112</v>
      </c>
      <c r="I9" s="4"/>
      <c r="J9" s="10">
        <v>21.2</v>
      </c>
      <c r="K9" s="10">
        <v>3</v>
      </c>
      <c r="L9" s="10">
        <v>16.8</v>
      </c>
      <c r="M9" s="10">
        <v>1</v>
      </c>
      <c r="N9" s="10">
        <v>0</v>
      </c>
      <c r="O9" s="10">
        <v>42</v>
      </c>
      <c r="P9" s="11"/>
      <c r="Q9" s="11"/>
      <c r="R9" s="11"/>
      <c r="S9" s="11">
        <v>15.05</v>
      </c>
      <c r="T9" s="11">
        <v>7.25</v>
      </c>
      <c r="U9" s="11">
        <v>3</v>
      </c>
      <c r="V9" s="11">
        <v>8.11</v>
      </c>
      <c r="W9" s="11">
        <v>4.82</v>
      </c>
      <c r="X9" s="11"/>
      <c r="Y9" s="11">
        <v>1</v>
      </c>
      <c r="Z9" s="11">
        <v>2.7</v>
      </c>
      <c r="AA9" s="4"/>
      <c r="AB9" s="11">
        <v>368</v>
      </c>
      <c r="AC9" s="11">
        <v>4688</v>
      </c>
      <c r="AD9" s="11">
        <v>1778</v>
      </c>
      <c r="AE9" s="10">
        <v>203000</v>
      </c>
      <c r="AF9" s="10">
        <v>275</v>
      </c>
      <c r="AG9" s="10">
        <v>1433</v>
      </c>
      <c r="AH9" s="10">
        <v>253</v>
      </c>
      <c r="AI9" s="10">
        <v>725</v>
      </c>
      <c r="AJ9" s="11" t="s">
        <v>112</v>
      </c>
      <c r="AK9" s="11">
        <v>446741</v>
      </c>
      <c r="AL9" s="4"/>
      <c r="AM9" s="10">
        <v>3354</v>
      </c>
      <c r="AN9" s="10">
        <v>36859</v>
      </c>
      <c r="AO9" s="10">
        <v>318486</v>
      </c>
      <c r="AP9" s="10">
        <v>23260</v>
      </c>
      <c r="AQ9" s="10">
        <v>141095</v>
      </c>
      <c r="AR9" s="10">
        <v>93563</v>
      </c>
      <c r="AS9" s="10">
        <v>11367</v>
      </c>
      <c r="AT9" s="10">
        <v>0</v>
      </c>
      <c r="AU9" s="10">
        <v>22817</v>
      </c>
      <c r="AV9" s="10" t="s">
        <v>112</v>
      </c>
      <c r="AW9" s="11"/>
      <c r="AX9" s="11"/>
      <c r="AY9" s="11"/>
      <c r="AZ9" s="10">
        <v>0</v>
      </c>
      <c r="BA9" s="10">
        <v>0</v>
      </c>
      <c r="BB9" s="10">
        <v>0</v>
      </c>
      <c r="BC9" s="10">
        <v>0</v>
      </c>
      <c r="BD9" s="10">
        <v>0</v>
      </c>
      <c r="BE9" s="10">
        <v>0</v>
      </c>
      <c r="BF9" s="10">
        <v>0</v>
      </c>
      <c r="BG9" s="10">
        <v>0</v>
      </c>
      <c r="BH9" s="10">
        <v>0</v>
      </c>
      <c r="BI9" s="10">
        <v>0</v>
      </c>
      <c r="BJ9" s="10">
        <v>119</v>
      </c>
      <c r="BK9" s="10">
        <v>119</v>
      </c>
      <c r="BL9" s="10">
        <v>4516</v>
      </c>
      <c r="BM9" s="10">
        <v>43</v>
      </c>
      <c r="BN9" s="10">
        <v>8238</v>
      </c>
      <c r="BO9" s="10">
        <v>8281</v>
      </c>
      <c r="BP9" s="10">
        <v>38159</v>
      </c>
      <c r="BQ9" s="10">
        <v>50956</v>
      </c>
      <c r="BR9" s="4"/>
      <c r="BS9" s="21">
        <v>143207</v>
      </c>
      <c r="BT9" s="21">
        <v>1453391</v>
      </c>
      <c r="BU9" s="21">
        <v>1596598</v>
      </c>
      <c r="BV9" s="21">
        <v>101570</v>
      </c>
      <c r="BW9" s="21">
        <v>3606484</v>
      </c>
      <c r="BX9" s="37">
        <v>5304652</v>
      </c>
      <c r="BY9" s="21">
        <v>101570</v>
      </c>
      <c r="BZ9" s="21">
        <v>1478786</v>
      </c>
      <c r="CA9" s="4"/>
      <c r="CB9" s="10">
        <v>91</v>
      </c>
      <c r="CC9" s="10">
        <v>247</v>
      </c>
      <c r="CD9" s="10">
        <v>3523</v>
      </c>
      <c r="CE9" s="10">
        <v>13902</v>
      </c>
      <c r="CF9" s="10">
        <v>1971</v>
      </c>
      <c r="CG9" s="10">
        <v>19396</v>
      </c>
      <c r="CH9" s="10">
        <v>2623</v>
      </c>
      <c r="CI9" s="10">
        <v>8799</v>
      </c>
      <c r="CJ9" s="10">
        <v>877</v>
      </c>
      <c r="CK9" s="10">
        <v>12299</v>
      </c>
      <c r="CL9" s="10">
        <v>456</v>
      </c>
      <c r="CM9" s="10">
        <v>657</v>
      </c>
      <c r="CN9" s="10">
        <v>20509</v>
      </c>
      <c r="CO9" s="10">
        <v>421</v>
      </c>
      <c r="CP9" s="10">
        <v>613</v>
      </c>
      <c r="CQ9" s="10">
        <v>13333</v>
      </c>
      <c r="CR9" s="10">
        <v>10814</v>
      </c>
      <c r="CS9" s="10">
        <v>6326</v>
      </c>
      <c r="CT9" s="4"/>
      <c r="CU9" s="10" t="s">
        <v>112</v>
      </c>
      <c r="CV9" s="10" t="s">
        <v>112</v>
      </c>
      <c r="CW9" s="10" t="s">
        <v>112</v>
      </c>
      <c r="CX9" s="10">
        <v>49</v>
      </c>
      <c r="CY9" s="10">
        <v>5</v>
      </c>
      <c r="CZ9" s="10">
        <v>1128</v>
      </c>
      <c r="DA9" s="10" t="s">
        <v>112</v>
      </c>
      <c r="DB9" s="10" t="s">
        <v>112</v>
      </c>
      <c r="DC9" s="10" t="s">
        <v>112</v>
      </c>
      <c r="DD9" s="10" t="s">
        <v>112</v>
      </c>
    </row>
    <row r="10" spans="1:108" ht="15.75" customHeight="1" x14ac:dyDescent="0.2">
      <c r="A10" s="8" t="s">
        <v>117</v>
      </c>
      <c r="B10" s="4"/>
      <c r="C10" s="12">
        <v>3</v>
      </c>
      <c r="D10" s="14" t="s">
        <v>112</v>
      </c>
      <c r="E10" s="12">
        <v>72</v>
      </c>
      <c r="F10" s="12">
        <v>531</v>
      </c>
      <c r="G10" s="14" t="s">
        <v>112</v>
      </c>
      <c r="H10" s="14" t="s">
        <v>112</v>
      </c>
      <c r="I10" s="4"/>
      <c r="J10" s="12">
        <v>17</v>
      </c>
      <c r="K10" s="12">
        <v>11</v>
      </c>
      <c r="L10" s="12">
        <v>9.5</v>
      </c>
      <c r="M10" s="12">
        <v>5</v>
      </c>
      <c r="N10" s="12">
        <v>0</v>
      </c>
      <c r="O10" s="12">
        <v>42.5</v>
      </c>
      <c r="P10" s="14" t="s">
        <v>112</v>
      </c>
      <c r="Q10" s="14" t="s">
        <v>112</v>
      </c>
      <c r="R10" s="14" t="s">
        <v>112</v>
      </c>
      <c r="S10" s="14" t="s">
        <v>112</v>
      </c>
      <c r="T10" s="14" t="s">
        <v>112</v>
      </c>
      <c r="U10" s="14" t="s">
        <v>112</v>
      </c>
      <c r="V10" s="14" t="s">
        <v>112</v>
      </c>
      <c r="W10" s="14" t="s">
        <v>112</v>
      </c>
      <c r="X10" s="14" t="s">
        <v>112</v>
      </c>
      <c r="Y10" s="14" t="s">
        <v>112</v>
      </c>
      <c r="Z10" s="14" t="s">
        <v>112</v>
      </c>
      <c r="AA10" s="4"/>
      <c r="AB10" s="14">
        <v>403</v>
      </c>
      <c r="AC10" s="14">
        <v>3813</v>
      </c>
      <c r="AD10" s="14">
        <v>4507</v>
      </c>
      <c r="AE10" s="12">
        <v>41012</v>
      </c>
      <c r="AF10" s="12">
        <v>6403</v>
      </c>
      <c r="AG10" s="12">
        <v>889</v>
      </c>
      <c r="AH10" s="12">
        <v>142</v>
      </c>
      <c r="AI10" s="12">
        <v>837</v>
      </c>
      <c r="AJ10" s="14" t="s">
        <v>112</v>
      </c>
      <c r="AK10" s="14">
        <v>287269</v>
      </c>
      <c r="AL10" s="4"/>
      <c r="AM10" s="12">
        <v>2005</v>
      </c>
      <c r="AN10" s="12">
        <v>4548</v>
      </c>
      <c r="AO10" s="12">
        <v>210177</v>
      </c>
      <c r="AP10" s="12">
        <v>1128</v>
      </c>
      <c r="AQ10" s="12">
        <v>4101</v>
      </c>
      <c r="AR10" s="12">
        <v>270216</v>
      </c>
      <c r="AS10" s="12">
        <v>421</v>
      </c>
      <c r="AT10" s="12">
        <v>269795</v>
      </c>
      <c r="AU10" s="12">
        <v>0</v>
      </c>
      <c r="AV10" s="12" t="s">
        <v>112</v>
      </c>
      <c r="AW10" s="14" t="s">
        <v>112</v>
      </c>
      <c r="AX10" s="14" t="s">
        <v>112</v>
      </c>
      <c r="AY10" s="14" t="s">
        <v>112</v>
      </c>
      <c r="AZ10" s="12">
        <v>4</v>
      </c>
      <c r="BA10" s="12">
        <v>5</v>
      </c>
      <c r="BB10" s="12">
        <v>284</v>
      </c>
      <c r="BC10" s="12">
        <v>289</v>
      </c>
      <c r="BD10" s="12">
        <v>0</v>
      </c>
      <c r="BE10" s="12">
        <v>293</v>
      </c>
      <c r="BF10" s="12">
        <v>12</v>
      </c>
      <c r="BG10" s="12">
        <v>16</v>
      </c>
      <c r="BH10" s="12">
        <v>0</v>
      </c>
      <c r="BI10" s="12">
        <v>16</v>
      </c>
      <c r="BJ10" s="12">
        <v>0</v>
      </c>
      <c r="BK10" s="12">
        <v>28</v>
      </c>
      <c r="BL10" s="12">
        <v>153</v>
      </c>
      <c r="BM10" s="12">
        <v>2866</v>
      </c>
      <c r="BN10" s="12">
        <v>6808</v>
      </c>
      <c r="BO10" s="12">
        <v>9674</v>
      </c>
      <c r="BP10" s="12">
        <v>21505</v>
      </c>
      <c r="BQ10" s="12">
        <v>31332</v>
      </c>
      <c r="BR10" s="4"/>
      <c r="BS10" s="22">
        <v>164820</v>
      </c>
      <c r="BT10" s="22">
        <v>1457231</v>
      </c>
      <c r="BU10" s="22">
        <v>1622051</v>
      </c>
      <c r="BV10" s="22">
        <v>402554</v>
      </c>
      <c r="BW10" s="22">
        <v>3684761</v>
      </c>
      <c r="BX10" s="36">
        <v>5709366</v>
      </c>
      <c r="BY10" s="22">
        <v>55000</v>
      </c>
      <c r="BZ10" s="22">
        <v>1518905</v>
      </c>
      <c r="CA10" s="4"/>
      <c r="CB10" s="12" t="s">
        <v>112</v>
      </c>
      <c r="CC10" s="12" t="s">
        <v>112</v>
      </c>
      <c r="CD10" s="12">
        <v>1352</v>
      </c>
      <c r="CE10" s="12">
        <v>8784</v>
      </c>
      <c r="CF10" s="12">
        <v>13406</v>
      </c>
      <c r="CG10" s="12">
        <v>23542</v>
      </c>
      <c r="CH10" s="12">
        <v>802</v>
      </c>
      <c r="CI10" s="12">
        <v>4806</v>
      </c>
      <c r="CJ10" s="12">
        <v>4401</v>
      </c>
      <c r="CK10" s="12">
        <v>10009</v>
      </c>
      <c r="CL10" s="12">
        <v>315</v>
      </c>
      <c r="CM10" s="12">
        <v>536</v>
      </c>
      <c r="CN10" s="12">
        <v>24393</v>
      </c>
      <c r="CO10" s="12">
        <v>310</v>
      </c>
      <c r="CP10" s="12">
        <v>287</v>
      </c>
      <c r="CQ10" s="12">
        <v>10606</v>
      </c>
      <c r="CR10" s="12">
        <v>7177</v>
      </c>
      <c r="CS10" s="12">
        <v>3719</v>
      </c>
      <c r="CT10" s="4"/>
      <c r="CU10" s="12">
        <v>6890</v>
      </c>
      <c r="CV10" s="12">
        <v>3385</v>
      </c>
      <c r="CW10" s="12">
        <v>10275</v>
      </c>
      <c r="CX10" s="12">
        <v>14795</v>
      </c>
      <c r="CY10" s="12">
        <v>3602</v>
      </c>
      <c r="CZ10" s="12">
        <v>1571</v>
      </c>
      <c r="DA10" s="12">
        <v>25070</v>
      </c>
      <c r="DB10" s="12">
        <v>135369</v>
      </c>
      <c r="DC10" s="12">
        <v>40813</v>
      </c>
      <c r="DD10" s="12">
        <v>176182</v>
      </c>
    </row>
    <row r="11" spans="1:108" ht="15.75" customHeight="1" x14ac:dyDescent="0.2">
      <c r="A11" s="7" t="s">
        <v>118</v>
      </c>
      <c r="B11" s="4"/>
      <c r="C11" s="10">
        <v>6</v>
      </c>
      <c r="D11" s="11">
        <v>16406</v>
      </c>
      <c r="E11" s="10">
        <v>57.5</v>
      </c>
      <c r="F11" s="10">
        <v>1888</v>
      </c>
      <c r="G11" s="11">
        <v>21415</v>
      </c>
      <c r="H11" s="11"/>
      <c r="I11" s="4"/>
      <c r="J11" s="10">
        <v>37.9</v>
      </c>
      <c r="K11" s="10">
        <v>16.7</v>
      </c>
      <c r="L11" s="10">
        <v>16</v>
      </c>
      <c r="M11" s="10">
        <v>3</v>
      </c>
      <c r="N11" s="10">
        <v>0</v>
      </c>
      <c r="O11" s="10">
        <v>73.599999999999994</v>
      </c>
      <c r="P11" s="11">
        <v>0</v>
      </c>
      <c r="Q11" s="11">
        <v>0</v>
      </c>
      <c r="R11" s="11">
        <v>12.4</v>
      </c>
      <c r="S11" s="11">
        <v>19.3</v>
      </c>
      <c r="T11" s="11">
        <v>16.399999999999999</v>
      </c>
      <c r="U11" s="11">
        <v>9.5</v>
      </c>
      <c r="V11" s="11">
        <v>11</v>
      </c>
      <c r="W11" s="11">
        <v>1</v>
      </c>
      <c r="X11" s="11">
        <v>2</v>
      </c>
      <c r="Y11" s="11">
        <v>0</v>
      </c>
      <c r="Z11" s="11">
        <v>2</v>
      </c>
      <c r="AA11" s="4"/>
      <c r="AB11" s="11">
        <v>299</v>
      </c>
      <c r="AC11" s="11">
        <v>5987</v>
      </c>
      <c r="AD11" s="11">
        <v>9012</v>
      </c>
      <c r="AE11" s="10">
        <v>133556</v>
      </c>
      <c r="AF11" s="10">
        <v>745</v>
      </c>
      <c r="AG11" s="10">
        <v>950</v>
      </c>
      <c r="AH11" s="10">
        <v>4594</v>
      </c>
      <c r="AI11" s="10">
        <v>2995</v>
      </c>
      <c r="AJ11" s="11">
        <v>15554</v>
      </c>
      <c r="AK11" s="11">
        <v>246400</v>
      </c>
      <c r="AL11" s="4"/>
      <c r="AM11" s="10">
        <v>5475</v>
      </c>
      <c r="AN11" s="10">
        <v>7245</v>
      </c>
      <c r="AO11" s="10">
        <v>577700</v>
      </c>
      <c r="AP11" s="10">
        <v>3891</v>
      </c>
      <c r="AQ11" s="10">
        <v>839</v>
      </c>
      <c r="AR11" s="10">
        <v>63885</v>
      </c>
      <c r="AS11" s="10">
        <v>7677</v>
      </c>
      <c r="AT11" s="10">
        <v>15097</v>
      </c>
      <c r="AU11" s="10">
        <v>20236</v>
      </c>
      <c r="AV11" s="10">
        <v>391646</v>
      </c>
      <c r="AW11" s="11" t="s">
        <v>112</v>
      </c>
      <c r="AX11" s="11" t="s">
        <v>112</v>
      </c>
      <c r="AY11" s="11" t="s">
        <v>112</v>
      </c>
      <c r="AZ11" s="10">
        <v>0</v>
      </c>
      <c r="BA11" s="10">
        <v>1</v>
      </c>
      <c r="BB11" s="10">
        <v>0</v>
      </c>
      <c r="BC11" s="10">
        <v>1</v>
      </c>
      <c r="BD11" s="10">
        <v>0</v>
      </c>
      <c r="BE11" s="10">
        <v>1</v>
      </c>
      <c r="BF11" s="10">
        <v>24</v>
      </c>
      <c r="BG11" s="10">
        <v>21</v>
      </c>
      <c r="BH11" s="10">
        <v>0</v>
      </c>
      <c r="BI11" s="10">
        <v>21</v>
      </c>
      <c r="BJ11" s="10">
        <v>112</v>
      </c>
      <c r="BK11" s="10">
        <v>157</v>
      </c>
      <c r="BL11" s="10">
        <v>133</v>
      </c>
      <c r="BM11" s="10">
        <v>259</v>
      </c>
      <c r="BN11" s="10">
        <v>8789</v>
      </c>
      <c r="BO11" s="10">
        <v>9048</v>
      </c>
      <c r="BP11" s="10">
        <v>37633</v>
      </c>
      <c r="BQ11" s="10">
        <v>46814</v>
      </c>
      <c r="BR11" s="4"/>
      <c r="BS11" s="21">
        <v>912786</v>
      </c>
      <c r="BT11" s="21">
        <v>3689273</v>
      </c>
      <c r="BU11" s="21">
        <v>4602059</v>
      </c>
      <c r="BV11" s="21">
        <v>1659933</v>
      </c>
      <c r="BW11" s="21">
        <v>6231182</v>
      </c>
      <c r="BX11" s="37">
        <v>12493174</v>
      </c>
      <c r="BY11" s="21">
        <v>0</v>
      </c>
      <c r="BZ11" s="21">
        <v>4312581</v>
      </c>
      <c r="CA11" s="4"/>
      <c r="CB11" s="10">
        <v>55</v>
      </c>
      <c r="CC11" s="10">
        <v>144</v>
      </c>
      <c r="CD11" s="10">
        <v>8941</v>
      </c>
      <c r="CE11" s="10">
        <v>29276</v>
      </c>
      <c r="CF11" s="10">
        <v>1058</v>
      </c>
      <c r="CG11" s="10">
        <v>39275</v>
      </c>
      <c r="CH11" s="10">
        <v>3848</v>
      </c>
      <c r="CI11" s="10">
        <v>17819</v>
      </c>
      <c r="CJ11" s="10">
        <v>352</v>
      </c>
      <c r="CK11" s="10">
        <v>22019</v>
      </c>
      <c r="CL11" s="10">
        <v>1062</v>
      </c>
      <c r="CM11" s="10">
        <v>1274</v>
      </c>
      <c r="CN11" s="10">
        <v>41611</v>
      </c>
      <c r="CO11" s="10">
        <v>919</v>
      </c>
      <c r="CP11" s="10">
        <v>1173</v>
      </c>
      <c r="CQ11" s="10">
        <v>24111</v>
      </c>
      <c r="CR11" s="10">
        <v>23222</v>
      </c>
      <c r="CS11" s="10">
        <v>10494</v>
      </c>
      <c r="CT11" s="4"/>
      <c r="CU11" s="10">
        <v>5163</v>
      </c>
      <c r="CV11" s="10">
        <v>11573</v>
      </c>
      <c r="CW11" s="10">
        <v>16736</v>
      </c>
      <c r="CX11" s="10">
        <v>4189</v>
      </c>
      <c r="CY11" s="10">
        <v>653</v>
      </c>
      <c r="CZ11" s="10">
        <v>1829</v>
      </c>
      <c r="DA11" s="10">
        <v>20925</v>
      </c>
      <c r="DB11" s="10">
        <v>65678</v>
      </c>
      <c r="DC11" s="10">
        <v>126302</v>
      </c>
      <c r="DD11" s="10">
        <v>191980</v>
      </c>
    </row>
    <row r="12" spans="1:108" ht="15.75" customHeight="1" x14ac:dyDescent="0.2">
      <c r="A12" s="8" t="s">
        <v>119</v>
      </c>
      <c r="B12" s="4"/>
      <c r="C12" s="12">
        <v>3</v>
      </c>
      <c r="D12" s="14"/>
      <c r="E12" s="12">
        <v>168</v>
      </c>
      <c r="F12" s="12">
        <v>2443</v>
      </c>
      <c r="G12" s="14">
        <v>20937</v>
      </c>
      <c r="H12" s="14" t="s">
        <v>112</v>
      </c>
      <c r="I12" s="4"/>
      <c r="J12" s="12">
        <v>35.1</v>
      </c>
      <c r="K12" s="12">
        <v>22.2</v>
      </c>
      <c r="L12" s="12">
        <v>28.6</v>
      </c>
      <c r="M12" s="12">
        <v>9.6</v>
      </c>
      <c r="N12" s="12">
        <v>0</v>
      </c>
      <c r="O12" s="12">
        <v>95.5</v>
      </c>
      <c r="P12" s="14"/>
      <c r="Q12" s="14"/>
      <c r="R12" s="14"/>
      <c r="S12" s="14"/>
      <c r="T12" s="14"/>
      <c r="U12" s="14"/>
      <c r="V12" s="14"/>
      <c r="W12" s="14"/>
      <c r="X12" s="14"/>
      <c r="Y12" s="14"/>
      <c r="Z12" s="14"/>
      <c r="AA12" s="4"/>
      <c r="AB12" s="14">
        <v>384</v>
      </c>
      <c r="AC12" s="14">
        <v>9454</v>
      </c>
      <c r="AD12" s="14">
        <v>13829</v>
      </c>
      <c r="AE12" s="12">
        <v>123424</v>
      </c>
      <c r="AF12" s="12">
        <v>15183</v>
      </c>
      <c r="AG12" s="12">
        <v>1621</v>
      </c>
      <c r="AH12" s="12">
        <v>2246</v>
      </c>
      <c r="AI12" s="12">
        <v>2463</v>
      </c>
      <c r="AJ12" s="14"/>
      <c r="AK12" s="14">
        <v>1790788</v>
      </c>
      <c r="AL12" s="4"/>
      <c r="AM12" s="12">
        <v>18611</v>
      </c>
      <c r="AN12" s="12">
        <v>4296</v>
      </c>
      <c r="AO12" s="12">
        <v>756068</v>
      </c>
      <c r="AP12" s="12">
        <v>2441</v>
      </c>
      <c r="AQ12" s="12">
        <v>0</v>
      </c>
      <c r="AR12" s="12">
        <v>317300</v>
      </c>
      <c r="AS12" s="12">
        <v>15482</v>
      </c>
      <c r="AT12" s="12">
        <v>139365</v>
      </c>
      <c r="AU12" s="12">
        <v>919</v>
      </c>
      <c r="AV12" s="12">
        <v>701136</v>
      </c>
      <c r="AW12" s="14" t="s">
        <v>112</v>
      </c>
      <c r="AX12" s="14" t="s">
        <v>112</v>
      </c>
      <c r="AY12" s="14" t="s">
        <v>112</v>
      </c>
      <c r="AZ12" s="12">
        <v>0</v>
      </c>
      <c r="BA12" s="12">
        <v>4638</v>
      </c>
      <c r="BB12" s="12">
        <v>318</v>
      </c>
      <c r="BC12" s="12">
        <v>4956</v>
      </c>
      <c r="BD12" s="12">
        <v>462</v>
      </c>
      <c r="BE12" s="12">
        <v>5418</v>
      </c>
      <c r="BF12" s="12">
        <v>121</v>
      </c>
      <c r="BG12" s="12">
        <v>14995</v>
      </c>
      <c r="BH12" s="12">
        <v>0</v>
      </c>
      <c r="BI12" s="12">
        <v>14995</v>
      </c>
      <c r="BJ12" s="12">
        <v>0</v>
      </c>
      <c r="BK12" s="12">
        <v>15116</v>
      </c>
      <c r="BL12" s="12">
        <v>214</v>
      </c>
      <c r="BM12" s="12">
        <v>106207</v>
      </c>
      <c r="BN12" s="12">
        <v>9923</v>
      </c>
      <c r="BO12" s="12">
        <v>116130</v>
      </c>
      <c r="BP12" s="12">
        <v>36119</v>
      </c>
      <c r="BQ12" s="12">
        <v>152463</v>
      </c>
      <c r="BR12" s="4"/>
      <c r="BS12" s="22">
        <v>1973376</v>
      </c>
      <c r="BT12" s="22">
        <v>7914537</v>
      </c>
      <c r="BU12" s="22">
        <v>9887913</v>
      </c>
      <c r="BV12" s="22">
        <v>1053019</v>
      </c>
      <c r="BW12" s="22">
        <v>8686121</v>
      </c>
      <c r="BX12" s="36">
        <v>19627053</v>
      </c>
      <c r="BY12" s="22">
        <v>0</v>
      </c>
      <c r="BZ12" s="22">
        <v>9386756</v>
      </c>
      <c r="CA12" s="4"/>
      <c r="CB12" s="12">
        <v>1555</v>
      </c>
      <c r="CC12" s="12">
        <v>443</v>
      </c>
      <c r="CD12" s="12">
        <v>7849</v>
      </c>
      <c r="CE12" s="12">
        <v>40431</v>
      </c>
      <c r="CF12" s="12">
        <v>2149</v>
      </c>
      <c r="CG12" s="12">
        <v>50429</v>
      </c>
      <c r="CH12" s="12">
        <v>4601</v>
      </c>
      <c r="CI12" s="12">
        <v>29411</v>
      </c>
      <c r="CJ12" s="12">
        <v>1296</v>
      </c>
      <c r="CK12" s="12">
        <v>35308</v>
      </c>
      <c r="CL12" s="12">
        <v>1534</v>
      </c>
      <c r="CM12" s="12">
        <v>2003</v>
      </c>
      <c r="CN12" s="12">
        <v>53966</v>
      </c>
      <c r="CO12" s="12">
        <v>1391</v>
      </c>
      <c r="CP12" s="12">
        <v>1841</v>
      </c>
      <c r="CQ12" s="12">
        <v>38540</v>
      </c>
      <c r="CR12" s="12">
        <v>7754</v>
      </c>
      <c r="CS12" s="12">
        <v>4360</v>
      </c>
      <c r="CT12" s="4"/>
      <c r="CU12" s="12">
        <v>11800</v>
      </c>
      <c r="CV12" s="12">
        <v>2378</v>
      </c>
      <c r="CW12" s="12">
        <v>14178</v>
      </c>
      <c r="CX12" s="12">
        <v>28498</v>
      </c>
      <c r="CY12" s="12">
        <v>13040</v>
      </c>
      <c r="CZ12" s="12">
        <v>1928</v>
      </c>
      <c r="DA12" s="12">
        <v>42676</v>
      </c>
      <c r="DB12" s="12">
        <v>703017</v>
      </c>
      <c r="DC12" s="12">
        <v>139736</v>
      </c>
      <c r="DD12" s="12">
        <v>842753</v>
      </c>
    </row>
    <row r="13" spans="1:108" ht="15.75" customHeight="1" x14ac:dyDescent="0.2">
      <c r="A13" s="7" t="s">
        <v>120</v>
      </c>
      <c r="B13" s="4"/>
      <c r="C13" s="10">
        <v>5</v>
      </c>
      <c r="D13" s="11">
        <v>17457</v>
      </c>
      <c r="E13" s="10">
        <v>90.25</v>
      </c>
      <c r="F13" s="10">
        <v>3012</v>
      </c>
      <c r="G13" s="11">
        <v>25124</v>
      </c>
      <c r="H13" s="11">
        <v>0</v>
      </c>
      <c r="I13" s="4"/>
      <c r="J13" s="10">
        <v>53.3</v>
      </c>
      <c r="K13" s="10">
        <v>31.6</v>
      </c>
      <c r="L13" s="10">
        <v>8.8000000000000007</v>
      </c>
      <c r="M13" s="10">
        <v>11.6</v>
      </c>
      <c r="N13" s="10">
        <v>5.0999999999999996</v>
      </c>
      <c r="O13" s="10">
        <v>110.4</v>
      </c>
      <c r="P13" s="11">
        <v>0</v>
      </c>
      <c r="Q13" s="11">
        <v>0.5</v>
      </c>
      <c r="R13" s="11">
        <v>4.8</v>
      </c>
      <c r="S13" s="11">
        <v>20</v>
      </c>
      <c r="T13" s="11">
        <v>18</v>
      </c>
      <c r="U13" s="11">
        <v>31.1</v>
      </c>
      <c r="V13" s="11">
        <v>16.399999999999999</v>
      </c>
      <c r="W13" s="11">
        <v>9.6</v>
      </c>
      <c r="X13" s="11">
        <v>5</v>
      </c>
      <c r="Y13" s="11">
        <v>5</v>
      </c>
      <c r="Z13" s="11">
        <v>0</v>
      </c>
      <c r="AA13" s="4"/>
      <c r="AB13" s="11">
        <v>569</v>
      </c>
      <c r="AC13" s="11">
        <v>22659</v>
      </c>
      <c r="AD13" s="11">
        <v>106426</v>
      </c>
      <c r="AE13" s="10">
        <v>542427</v>
      </c>
      <c r="AF13" s="10">
        <v>12</v>
      </c>
      <c r="AG13" s="10">
        <v>1803</v>
      </c>
      <c r="AH13" s="10">
        <v>12245</v>
      </c>
      <c r="AI13" s="10">
        <v>13946</v>
      </c>
      <c r="AJ13" s="11">
        <v>30623</v>
      </c>
      <c r="AK13" s="11">
        <v>2293234</v>
      </c>
      <c r="AL13" s="4"/>
      <c r="AM13" s="10">
        <v>12858</v>
      </c>
      <c r="AN13" s="10">
        <v>9118</v>
      </c>
      <c r="AO13" s="10">
        <v>1508212</v>
      </c>
      <c r="AP13" s="10">
        <v>6090</v>
      </c>
      <c r="AQ13" s="10">
        <v>3334</v>
      </c>
      <c r="AR13" s="10">
        <v>579306</v>
      </c>
      <c r="AS13" s="10">
        <v>14476</v>
      </c>
      <c r="AT13" s="10">
        <v>365449</v>
      </c>
      <c r="AU13" s="10">
        <v>134830</v>
      </c>
      <c r="AV13" s="10">
        <v>1297610</v>
      </c>
      <c r="AW13" s="11">
        <v>0</v>
      </c>
      <c r="AX13" s="11">
        <v>310</v>
      </c>
      <c r="AY13" s="11">
        <v>0</v>
      </c>
      <c r="AZ13" s="10">
        <v>10</v>
      </c>
      <c r="BA13" s="10">
        <v>6613</v>
      </c>
      <c r="BB13" s="10">
        <v>0</v>
      </c>
      <c r="BC13" s="10">
        <v>6613</v>
      </c>
      <c r="BD13" s="10">
        <v>0</v>
      </c>
      <c r="BE13" s="10">
        <v>6623</v>
      </c>
      <c r="BF13" s="10">
        <v>44</v>
      </c>
      <c r="BG13" s="10">
        <v>184</v>
      </c>
      <c r="BH13" s="10">
        <v>0</v>
      </c>
      <c r="BI13" s="10">
        <v>184</v>
      </c>
      <c r="BJ13" s="10">
        <v>102</v>
      </c>
      <c r="BK13" s="10">
        <v>330</v>
      </c>
      <c r="BL13" s="10">
        <v>530</v>
      </c>
      <c r="BM13" s="10">
        <v>28777</v>
      </c>
      <c r="BN13" s="10">
        <v>9985</v>
      </c>
      <c r="BO13" s="10">
        <v>38762</v>
      </c>
      <c r="BP13" s="10">
        <v>76145</v>
      </c>
      <c r="BQ13" s="10">
        <v>115437</v>
      </c>
      <c r="BR13" s="4"/>
      <c r="BS13" s="21">
        <v>3495990</v>
      </c>
      <c r="BT13" s="21">
        <v>7933145</v>
      </c>
      <c r="BU13" s="21">
        <v>11429135</v>
      </c>
      <c r="BV13" s="21">
        <v>1195019</v>
      </c>
      <c r="BW13" s="21">
        <v>12003750</v>
      </c>
      <c r="BX13" s="37">
        <v>24627904</v>
      </c>
      <c r="BY13" s="21">
        <v>0</v>
      </c>
      <c r="BZ13" s="21">
        <v>9918255</v>
      </c>
      <c r="CA13" s="4"/>
      <c r="CB13" s="10">
        <v>248</v>
      </c>
      <c r="CC13" s="10">
        <v>2051</v>
      </c>
      <c r="CD13" s="10">
        <v>10886</v>
      </c>
      <c r="CE13" s="10">
        <v>37855</v>
      </c>
      <c r="CF13" s="10">
        <v>444</v>
      </c>
      <c r="CG13" s="10">
        <v>49185</v>
      </c>
      <c r="CH13" s="10">
        <v>6155</v>
      </c>
      <c r="CI13" s="10">
        <v>28964</v>
      </c>
      <c r="CJ13" s="10">
        <v>153</v>
      </c>
      <c r="CK13" s="10">
        <v>35272</v>
      </c>
      <c r="CL13" s="10">
        <v>1624</v>
      </c>
      <c r="CM13" s="10">
        <v>1827</v>
      </c>
      <c r="CN13" s="10">
        <v>52636</v>
      </c>
      <c r="CO13" s="10">
        <v>1495</v>
      </c>
      <c r="CP13" s="10">
        <v>1668</v>
      </c>
      <c r="CQ13" s="10">
        <v>38435</v>
      </c>
      <c r="CR13" s="10">
        <v>13224</v>
      </c>
      <c r="CS13" s="10">
        <v>7991</v>
      </c>
      <c r="CT13" s="4"/>
      <c r="CU13" s="10">
        <v>13939</v>
      </c>
      <c r="CV13" s="10">
        <v>33318</v>
      </c>
      <c r="CW13" s="10">
        <v>47257</v>
      </c>
      <c r="CX13" s="10">
        <v>10896</v>
      </c>
      <c r="CY13" s="10">
        <v>293</v>
      </c>
      <c r="CZ13" s="10">
        <v>4923</v>
      </c>
      <c r="DA13" s="10">
        <v>58153</v>
      </c>
      <c r="DB13" s="10">
        <v>706997</v>
      </c>
      <c r="DC13" s="10">
        <v>316230</v>
      </c>
      <c r="DD13" s="10">
        <v>1023227</v>
      </c>
    </row>
    <row r="14" spans="1:108" ht="15.75" customHeight="1" x14ac:dyDescent="0.2">
      <c r="A14" s="8" t="s">
        <v>121</v>
      </c>
      <c r="B14" s="4"/>
      <c r="C14" s="12">
        <v>3</v>
      </c>
      <c r="D14" s="14">
        <v>0</v>
      </c>
      <c r="E14" s="12">
        <v>59</v>
      </c>
      <c r="F14" s="12">
        <v>2134</v>
      </c>
      <c r="G14" s="14">
        <v>18190</v>
      </c>
      <c r="H14" s="14">
        <v>0</v>
      </c>
      <c r="I14" s="4"/>
      <c r="J14" s="12">
        <v>24.5</v>
      </c>
      <c r="K14" s="12">
        <v>23.7</v>
      </c>
      <c r="L14" s="12">
        <v>3</v>
      </c>
      <c r="M14" s="12">
        <v>0</v>
      </c>
      <c r="N14" s="12">
        <v>0</v>
      </c>
      <c r="O14" s="12">
        <v>51.2</v>
      </c>
      <c r="P14" s="14">
        <v>0</v>
      </c>
      <c r="Q14" s="15">
        <v>3</v>
      </c>
      <c r="R14" s="14">
        <v>0</v>
      </c>
      <c r="S14" s="14">
        <v>23.7</v>
      </c>
      <c r="T14" s="14">
        <v>0</v>
      </c>
      <c r="U14" s="14">
        <v>16.5</v>
      </c>
      <c r="V14" s="14">
        <v>1</v>
      </c>
      <c r="W14" s="14">
        <v>4</v>
      </c>
      <c r="X14" s="14">
        <v>2</v>
      </c>
      <c r="Y14" s="14">
        <v>1</v>
      </c>
      <c r="Z14" s="14">
        <v>0</v>
      </c>
      <c r="AA14" s="4"/>
      <c r="AB14" s="14">
        <v>364</v>
      </c>
      <c r="AC14" s="14">
        <v>10886</v>
      </c>
      <c r="AD14" s="14">
        <v>1240</v>
      </c>
      <c r="AE14" s="12">
        <v>182488</v>
      </c>
      <c r="AF14" s="12">
        <v>9017</v>
      </c>
      <c r="AG14" s="12">
        <v>2277</v>
      </c>
      <c r="AH14" s="12">
        <v>3730</v>
      </c>
      <c r="AI14" s="12">
        <v>3172</v>
      </c>
      <c r="AJ14" s="14"/>
      <c r="AK14" s="14"/>
      <c r="AL14" s="4"/>
      <c r="AM14" s="12">
        <v>4388</v>
      </c>
      <c r="AN14" s="12">
        <v>74207</v>
      </c>
      <c r="AO14" s="12">
        <v>480319</v>
      </c>
      <c r="AP14" s="12">
        <v>1872</v>
      </c>
      <c r="AQ14" s="12">
        <v>66513</v>
      </c>
      <c r="AR14" s="12">
        <v>243072</v>
      </c>
      <c r="AS14" s="12">
        <v>1435</v>
      </c>
      <c r="AT14" s="12">
        <v>142584</v>
      </c>
      <c r="AU14" s="12">
        <v>6383</v>
      </c>
      <c r="AV14" s="12">
        <v>379044</v>
      </c>
      <c r="AW14" s="14" t="s">
        <v>112</v>
      </c>
      <c r="AX14" s="14" t="s">
        <v>112</v>
      </c>
      <c r="AY14" s="14" t="s">
        <v>112</v>
      </c>
      <c r="AZ14" s="12">
        <v>0</v>
      </c>
      <c r="BA14" s="12">
        <v>4</v>
      </c>
      <c r="BB14" s="12">
        <v>0</v>
      </c>
      <c r="BC14" s="12">
        <v>4</v>
      </c>
      <c r="BD14" s="12">
        <v>1</v>
      </c>
      <c r="BE14" s="12">
        <v>5</v>
      </c>
      <c r="BF14" s="12">
        <v>175</v>
      </c>
      <c r="BG14" s="12">
        <v>122</v>
      </c>
      <c r="BH14" s="12">
        <v>0</v>
      </c>
      <c r="BI14" s="12">
        <v>122</v>
      </c>
      <c r="BJ14" s="12">
        <v>1481</v>
      </c>
      <c r="BK14" s="12">
        <v>1778</v>
      </c>
      <c r="BL14" s="12">
        <v>282</v>
      </c>
      <c r="BM14" s="12">
        <v>596</v>
      </c>
      <c r="BN14" s="12">
        <v>7394</v>
      </c>
      <c r="BO14" s="12">
        <v>7990</v>
      </c>
      <c r="BP14" s="12">
        <v>57631</v>
      </c>
      <c r="BQ14" s="12">
        <v>65903</v>
      </c>
      <c r="BR14" s="4"/>
      <c r="BS14" s="22">
        <v>333628</v>
      </c>
      <c r="BT14" s="22">
        <v>3272767</v>
      </c>
      <c r="BU14" s="22">
        <v>3606395</v>
      </c>
      <c r="BV14" s="22">
        <v>372085</v>
      </c>
      <c r="BW14" s="22">
        <v>5093779</v>
      </c>
      <c r="BX14" s="36">
        <v>9072259</v>
      </c>
      <c r="BY14" s="22">
        <v>0</v>
      </c>
      <c r="BZ14" s="22">
        <v>3419833</v>
      </c>
      <c r="CA14" s="4"/>
      <c r="CB14" s="12">
        <v>897</v>
      </c>
      <c r="CC14" s="12">
        <v>4418</v>
      </c>
      <c r="CD14" s="12">
        <v>3653</v>
      </c>
      <c r="CE14" s="12">
        <v>21536</v>
      </c>
      <c r="CF14" s="12">
        <v>1503</v>
      </c>
      <c r="CG14" s="12">
        <v>26692</v>
      </c>
      <c r="CH14" s="12">
        <v>2049</v>
      </c>
      <c r="CI14" s="12">
        <v>14504</v>
      </c>
      <c r="CJ14" s="12">
        <v>719</v>
      </c>
      <c r="CK14" s="12">
        <v>17272</v>
      </c>
      <c r="CL14" s="12">
        <v>537</v>
      </c>
      <c r="CM14" s="12">
        <v>1167</v>
      </c>
      <c r="CN14" s="12">
        <v>28396</v>
      </c>
      <c r="CO14" s="12">
        <v>475</v>
      </c>
      <c r="CP14" s="12">
        <v>988</v>
      </c>
      <c r="CQ14" s="12">
        <v>18735</v>
      </c>
      <c r="CR14" s="12">
        <v>5381</v>
      </c>
      <c r="CS14" s="12">
        <v>3559</v>
      </c>
      <c r="CT14" s="4"/>
      <c r="CU14" s="12">
        <v>7357</v>
      </c>
      <c r="CV14" s="12">
        <v>2253</v>
      </c>
      <c r="CW14" s="12">
        <v>9610</v>
      </c>
      <c r="CX14" s="12">
        <v>8860</v>
      </c>
      <c r="CY14" s="12">
        <v>891</v>
      </c>
      <c r="CZ14" s="12">
        <v>2991</v>
      </c>
      <c r="DA14" s="12">
        <v>18470</v>
      </c>
      <c r="DB14" s="12">
        <v>1224127</v>
      </c>
      <c r="DC14" s="12">
        <v>177911</v>
      </c>
      <c r="DD14" s="12">
        <v>1402038</v>
      </c>
    </row>
    <row r="15" spans="1:108" ht="15.75" customHeight="1" x14ac:dyDescent="0.2">
      <c r="A15" s="7" t="s">
        <v>122</v>
      </c>
      <c r="B15" s="4"/>
      <c r="C15" s="10">
        <v>4</v>
      </c>
      <c r="D15" s="11">
        <v>10991</v>
      </c>
      <c r="E15" s="10">
        <v>62.5</v>
      </c>
      <c r="F15" s="17">
        <v>1024</v>
      </c>
      <c r="G15" s="11" t="s">
        <v>112</v>
      </c>
      <c r="H15" s="11"/>
      <c r="I15" s="4"/>
      <c r="J15" s="10">
        <v>22.6</v>
      </c>
      <c r="K15" s="10">
        <v>9.3000000000000007</v>
      </c>
      <c r="L15" s="10">
        <v>9.9</v>
      </c>
      <c r="M15" s="10">
        <v>1</v>
      </c>
      <c r="N15" s="10">
        <v>0</v>
      </c>
      <c r="O15" s="10">
        <v>42.8</v>
      </c>
      <c r="P15" s="11">
        <v>0</v>
      </c>
      <c r="Q15" s="11">
        <v>0.6</v>
      </c>
      <c r="R15" s="11">
        <v>8.1999999999999993</v>
      </c>
      <c r="S15" s="11">
        <v>10.4</v>
      </c>
      <c r="T15" s="11">
        <v>6</v>
      </c>
      <c r="U15" s="11">
        <v>4.5999999999999996</v>
      </c>
      <c r="V15" s="11">
        <v>8</v>
      </c>
      <c r="W15" s="11">
        <v>1</v>
      </c>
      <c r="X15" s="11">
        <v>3</v>
      </c>
      <c r="Y15" s="11">
        <v>0</v>
      </c>
      <c r="Z15" s="11">
        <v>1</v>
      </c>
      <c r="AA15" s="4"/>
      <c r="AB15" s="11">
        <v>179</v>
      </c>
      <c r="AC15" s="11">
        <v>5212</v>
      </c>
      <c r="AD15" s="11" t="s">
        <v>112</v>
      </c>
      <c r="AE15" s="10">
        <v>99205</v>
      </c>
      <c r="AF15" s="10">
        <v>1711</v>
      </c>
      <c r="AG15" s="10">
        <v>687</v>
      </c>
      <c r="AH15" s="10">
        <v>4471</v>
      </c>
      <c r="AI15" s="10">
        <v>3714</v>
      </c>
      <c r="AJ15" s="11">
        <v>5285</v>
      </c>
      <c r="AK15" s="11">
        <v>283664</v>
      </c>
      <c r="AL15" s="4"/>
      <c r="AM15" s="10">
        <v>5194</v>
      </c>
      <c r="AN15" s="10">
        <v>16960</v>
      </c>
      <c r="AO15" s="10">
        <v>413738</v>
      </c>
      <c r="AP15" s="10">
        <v>3286</v>
      </c>
      <c r="AQ15" s="10">
        <v>7890</v>
      </c>
      <c r="AR15" s="10">
        <v>138692</v>
      </c>
      <c r="AS15" s="10">
        <v>14692</v>
      </c>
      <c r="AT15" s="10">
        <v>0</v>
      </c>
      <c r="AU15" s="10">
        <v>124000</v>
      </c>
      <c r="AV15" s="10">
        <v>13944</v>
      </c>
      <c r="AW15" s="11" t="s">
        <v>112</v>
      </c>
      <c r="AX15" s="11" t="s">
        <v>112</v>
      </c>
      <c r="AY15" s="11" t="s">
        <v>112</v>
      </c>
      <c r="AZ15" s="10">
        <v>1</v>
      </c>
      <c r="BA15" s="10">
        <v>1</v>
      </c>
      <c r="BB15" s="10">
        <v>12</v>
      </c>
      <c r="BC15" s="10">
        <v>13</v>
      </c>
      <c r="BD15" s="10">
        <v>0</v>
      </c>
      <c r="BE15" s="10">
        <v>14</v>
      </c>
      <c r="BF15" s="10">
        <v>12</v>
      </c>
      <c r="BG15" s="10">
        <v>0</v>
      </c>
      <c r="BH15" s="10">
        <v>0</v>
      </c>
      <c r="BI15" s="10">
        <v>0</v>
      </c>
      <c r="BJ15" s="10">
        <v>0</v>
      </c>
      <c r="BK15" s="10">
        <v>12</v>
      </c>
      <c r="BL15" s="10">
        <v>541</v>
      </c>
      <c r="BM15" s="10">
        <v>140</v>
      </c>
      <c r="BN15" s="10">
        <v>6649</v>
      </c>
      <c r="BO15" s="10">
        <v>6789</v>
      </c>
      <c r="BP15" s="10">
        <v>24360</v>
      </c>
      <c r="BQ15" s="10">
        <v>31690</v>
      </c>
      <c r="BR15" s="4"/>
      <c r="BS15" s="21">
        <v>812117</v>
      </c>
      <c r="BT15" s="21">
        <v>2171347</v>
      </c>
      <c r="BU15" s="21">
        <v>2983464</v>
      </c>
      <c r="BV15" s="21">
        <v>710207</v>
      </c>
      <c r="BW15" s="21">
        <v>4013171</v>
      </c>
      <c r="BX15" s="37">
        <v>7706842</v>
      </c>
      <c r="BY15" s="21">
        <v>66533</v>
      </c>
      <c r="BZ15" s="21">
        <v>2045599</v>
      </c>
      <c r="CA15" s="4"/>
      <c r="CB15" s="10">
        <v>67</v>
      </c>
      <c r="CC15" s="10">
        <v>53</v>
      </c>
      <c r="CD15" s="10">
        <v>4185</v>
      </c>
      <c r="CE15" s="10">
        <v>9718</v>
      </c>
      <c r="CF15" s="10">
        <v>8395</v>
      </c>
      <c r="CG15" s="10">
        <v>22298</v>
      </c>
      <c r="CH15" s="10">
        <v>2797</v>
      </c>
      <c r="CI15" s="10">
        <v>6834</v>
      </c>
      <c r="CJ15" s="10">
        <v>3232</v>
      </c>
      <c r="CK15" s="10">
        <v>12863</v>
      </c>
      <c r="CL15" s="10">
        <v>418</v>
      </c>
      <c r="CM15" s="10">
        <v>744</v>
      </c>
      <c r="CN15" s="10">
        <v>23460</v>
      </c>
      <c r="CO15" s="10">
        <v>387</v>
      </c>
      <c r="CP15" s="10">
        <v>653</v>
      </c>
      <c r="CQ15" s="10">
        <v>13903</v>
      </c>
      <c r="CR15" s="10">
        <v>385</v>
      </c>
      <c r="CS15" s="10">
        <v>177</v>
      </c>
      <c r="CT15" s="4"/>
      <c r="CU15" s="10">
        <v>4166</v>
      </c>
      <c r="CV15" s="10">
        <v>633</v>
      </c>
      <c r="CW15" s="10">
        <v>4799</v>
      </c>
      <c r="CX15" s="10">
        <v>4583</v>
      </c>
      <c r="CY15" s="10">
        <v>453</v>
      </c>
      <c r="CZ15" s="10">
        <v>2276</v>
      </c>
      <c r="DA15" s="10">
        <v>9382</v>
      </c>
      <c r="DB15" s="10">
        <v>9349</v>
      </c>
      <c r="DC15" s="10" t="s">
        <v>112</v>
      </c>
      <c r="DD15" s="10" t="s">
        <v>112</v>
      </c>
    </row>
    <row r="16" spans="1:108" ht="15.75" customHeight="1" x14ac:dyDescent="0.2">
      <c r="A16" s="8" t="s">
        <v>123</v>
      </c>
      <c r="B16" s="4"/>
      <c r="C16" s="12">
        <v>4</v>
      </c>
      <c r="D16" s="14" t="s">
        <v>112</v>
      </c>
      <c r="E16" s="12">
        <v>84</v>
      </c>
      <c r="F16" s="12">
        <v>1867</v>
      </c>
      <c r="G16" s="14" t="s">
        <v>112</v>
      </c>
      <c r="H16" s="14">
        <v>0</v>
      </c>
      <c r="I16" s="4"/>
      <c r="J16" s="12">
        <v>41.9</v>
      </c>
      <c r="K16" s="12">
        <v>9.6999999999999993</v>
      </c>
      <c r="L16" s="12">
        <v>18.8</v>
      </c>
      <c r="M16" s="12">
        <v>7.1</v>
      </c>
      <c r="N16" s="12"/>
      <c r="O16" s="12">
        <v>77.5</v>
      </c>
      <c r="P16" s="14">
        <v>1</v>
      </c>
      <c r="Q16" s="14">
        <v>12.6</v>
      </c>
      <c r="R16" s="14">
        <v>9.5</v>
      </c>
      <c r="S16" s="14">
        <v>4.4000000000000004</v>
      </c>
      <c r="T16" s="14">
        <v>9.1</v>
      </c>
      <c r="U16" s="14">
        <v>9.4</v>
      </c>
      <c r="V16" s="14">
        <v>16.5</v>
      </c>
      <c r="W16" s="14">
        <v>6.8</v>
      </c>
      <c r="X16" s="14">
        <v>5.2</v>
      </c>
      <c r="Y16" s="14"/>
      <c r="Z16" s="14">
        <v>3</v>
      </c>
      <c r="AA16" s="4"/>
      <c r="AB16" s="14">
        <v>383</v>
      </c>
      <c r="AC16" s="14">
        <v>145465</v>
      </c>
      <c r="AD16" s="14">
        <v>0</v>
      </c>
      <c r="AE16" s="12">
        <v>434773</v>
      </c>
      <c r="AF16" s="12">
        <v>12496</v>
      </c>
      <c r="AG16" s="12">
        <v>810</v>
      </c>
      <c r="AH16" s="12">
        <v>3221</v>
      </c>
      <c r="AI16" s="12">
        <v>9271</v>
      </c>
      <c r="AJ16" s="14">
        <v>0</v>
      </c>
      <c r="AK16" s="14">
        <v>1220152</v>
      </c>
      <c r="AL16" s="4"/>
      <c r="AM16" s="12">
        <v>11017</v>
      </c>
      <c r="AN16" s="12">
        <v>5080</v>
      </c>
      <c r="AO16" s="12">
        <v>836781</v>
      </c>
      <c r="AP16" s="12">
        <v>8549</v>
      </c>
      <c r="AQ16" s="12">
        <v>4292</v>
      </c>
      <c r="AR16" s="12">
        <v>298441</v>
      </c>
      <c r="AS16" s="12">
        <v>7912</v>
      </c>
      <c r="AT16" s="12">
        <v>154261</v>
      </c>
      <c r="AU16" s="12">
        <v>24288</v>
      </c>
      <c r="AV16" s="12">
        <v>717994</v>
      </c>
      <c r="AW16" s="14">
        <v>5049</v>
      </c>
      <c r="AX16" s="14">
        <v>3521</v>
      </c>
      <c r="AY16" s="14"/>
      <c r="AZ16" s="12">
        <v>0</v>
      </c>
      <c r="BA16" s="12">
        <v>47</v>
      </c>
      <c r="BB16" s="12">
        <v>79</v>
      </c>
      <c r="BC16" s="12">
        <v>126</v>
      </c>
      <c r="BD16" s="12">
        <v>484</v>
      </c>
      <c r="BE16" s="12">
        <v>610</v>
      </c>
      <c r="BF16" s="12">
        <v>42</v>
      </c>
      <c r="BG16" s="12">
        <v>21</v>
      </c>
      <c r="BH16" s="12">
        <v>16</v>
      </c>
      <c r="BI16" s="12">
        <v>37</v>
      </c>
      <c r="BJ16" s="12">
        <v>40</v>
      </c>
      <c r="BK16" s="12">
        <v>119</v>
      </c>
      <c r="BL16" s="12">
        <v>1771</v>
      </c>
      <c r="BM16" s="12">
        <v>759</v>
      </c>
      <c r="BN16" s="12">
        <v>7118</v>
      </c>
      <c r="BO16" s="12">
        <v>7877</v>
      </c>
      <c r="BP16" s="12">
        <v>42906</v>
      </c>
      <c r="BQ16" s="12">
        <v>52554</v>
      </c>
      <c r="BR16" s="4"/>
      <c r="BS16" s="22">
        <v>1340000</v>
      </c>
      <c r="BT16" s="22">
        <v>4746000</v>
      </c>
      <c r="BU16" s="22">
        <v>6086000</v>
      </c>
      <c r="BV16" s="22">
        <v>523000</v>
      </c>
      <c r="BW16" s="22">
        <v>7209000</v>
      </c>
      <c r="BX16" s="36">
        <v>13818000</v>
      </c>
      <c r="BY16" s="22">
        <v>0</v>
      </c>
      <c r="BZ16" s="22">
        <v>3022192</v>
      </c>
      <c r="CA16" s="4"/>
      <c r="CB16" s="12">
        <v>217</v>
      </c>
      <c r="CC16" s="12">
        <v>961</v>
      </c>
      <c r="CD16" s="12">
        <v>6499</v>
      </c>
      <c r="CE16" s="12">
        <v>17049</v>
      </c>
      <c r="CF16" s="12">
        <v>745</v>
      </c>
      <c r="CG16" s="12">
        <v>24293</v>
      </c>
      <c r="CH16" s="12">
        <v>3717</v>
      </c>
      <c r="CI16" s="12">
        <v>12312</v>
      </c>
      <c r="CJ16" s="12">
        <v>400</v>
      </c>
      <c r="CK16" s="12">
        <v>16429</v>
      </c>
      <c r="CL16" s="12">
        <v>994</v>
      </c>
      <c r="CM16" s="12">
        <v>1324</v>
      </c>
      <c r="CN16" s="12">
        <v>26611</v>
      </c>
      <c r="CO16" s="12">
        <v>875</v>
      </c>
      <c r="CP16" s="12">
        <v>1180</v>
      </c>
      <c r="CQ16" s="12">
        <v>18484</v>
      </c>
      <c r="CR16" s="12">
        <v>3620</v>
      </c>
      <c r="CS16" s="12">
        <v>1572</v>
      </c>
      <c r="CT16" s="4"/>
      <c r="CU16" s="12">
        <v>18673</v>
      </c>
      <c r="CV16" s="12">
        <v>131</v>
      </c>
      <c r="CW16" s="12">
        <v>18804</v>
      </c>
      <c r="CX16" s="12">
        <v>9307</v>
      </c>
      <c r="CY16" s="12">
        <v>100</v>
      </c>
      <c r="CZ16" s="12">
        <v>621</v>
      </c>
      <c r="DA16" s="12">
        <v>28111</v>
      </c>
      <c r="DB16" s="12" t="s">
        <v>112</v>
      </c>
      <c r="DC16" s="12" t="s">
        <v>112</v>
      </c>
      <c r="DD16" s="12" t="s">
        <v>112</v>
      </c>
    </row>
    <row r="17" spans="1:108" ht="15.75" customHeight="1" x14ac:dyDescent="0.2">
      <c r="A17" s="7" t="s">
        <v>124</v>
      </c>
      <c r="B17" s="4"/>
      <c r="C17" s="10">
        <v>6</v>
      </c>
      <c r="D17" s="11"/>
      <c r="E17" s="10">
        <v>74</v>
      </c>
      <c r="F17" s="10">
        <v>2970</v>
      </c>
      <c r="G17" s="11"/>
      <c r="H17" s="11"/>
      <c r="I17" s="4"/>
      <c r="J17" s="10">
        <v>69.3</v>
      </c>
      <c r="K17" s="10">
        <v>42.1</v>
      </c>
      <c r="L17" s="10">
        <v>15.9</v>
      </c>
      <c r="M17" s="10">
        <v>0</v>
      </c>
      <c r="N17" s="10">
        <v>1</v>
      </c>
      <c r="O17" s="10">
        <v>128.30000000000001</v>
      </c>
      <c r="P17" s="11">
        <v>0</v>
      </c>
      <c r="Q17" s="11">
        <v>5.0999999999999996</v>
      </c>
      <c r="R17" s="11">
        <v>0.2</v>
      </c>
      <c r="S17" s="11">
        <v>47</v>
      </c>
      <c r="T17" s="11">
        <v>15.5</v>
      </c>
      <c r="U17" s="11">
        <v>22.4</v>
      </c>
      <c r="V17" s="11">
        <v>23.1</v>
      </c>
      <c r="W17" s="11">
        <v>4</v>
      </c>
      <c r="X17" s="11">
        <v>6</v>
      </c>
      <c r="Y17" s="11">
        <v>2</v>
      </c>
      <c r="Z17" s="11">
        <v>3</v>
      </c>
      <c r="AA17" s="4"/>
      <c r="AB17" s="11">
        <v>480</v>
      </c>
      <c r="AC17" s="11">
        <v>23113</v>
      </c>
      <c r="AD17" s="11">
        <v>7221</v>
      </c>
      <c r="AE17" s="10">
        <v>210492</v>
      </c>
      <c r="AF17" s="10">
        <v>12645</v>
      </c>
      <c r="AG17" s="10">
        <v>1315</v>
      </c>
      <c r="AH17" s="10">
        <v>5505</v>
      </c>
      <c r="AI17" s="10">
        <v>11660</v>
      </c>
      <c r="AJ17" s="11">
        <v>18668</v>
      </c>
      <c r="AK17" s="11">
        <v>1954286</v>
      </c>
      <c r="AL17" s="4"/>
      <c r="AM17" s="10">
        <v>49623</v>
      </c>
      <c r="AN17" s="10">
        <v>80685</v>
      </c>
      <c r="AO17" s="10">
        <v>989442</v>
      </c>
      <c r="AP17" s="10">
        <v>48594</v>
      </c>
      <c r="AQ17" s="10">
        <v>3568</v>
      </c>
      <c r="AR17" s="10">
        <v>258689</v>
      </c>
      <c r="AS17" s="10">
        <v>14536</v>
      </c>
      <c r="AT17" s="10" t="s">
        <v>112</v>
      </c>
      <c r="AU17" s="10"/>
      <c r="AV17" s="10">
        <v>1189755</v>
      </c>
      <c r="AW17" s="11">
        <v>0</v>
      </c>
      <c r="AX17" s="11">
        <v>0</v>
      </c>
      <c r="AY17" s="11">
        <v>0</v>
      </c>
      <c r="AZ17" s="10">
        <v>10</v>
      </c>
      <c r="BA17" s="10">
        <v>5</v>
      </c>
      <c r="BB17" s="10">
        <v>69</v>
      </c>
      <c r="BC17" s="10">
        <v>74</v>
      </c>
      <c r="BD17" s="10">
        <v>0</v>
      </c>
      <c r="BE17" s="10">
        <v>84</v>
      </c>
      <c r="BF17" s="10">
        <v>227</v>
      </c>
      <c r="BG17" s="10">
        <v>79</v>
      </c>
      <c r="BH17" s="10">
        <v>0</v>
      </c>
      <c r="BI17" s="10">
        <v>79</v>
      </c>
      <c r="BJ17" s="10">
        <v>0</v>
      </c>
      <c r="BK17" s="10">
        <v>306</v>
      </c>
      <c r="BL17" s="10">
        <v>1003</v>
      </c>
      <c r="BM17" s="10">
        <v>38277</v>
      </c>
      <c r="BN17" s="10">
        <v>7665</v>
      </c>
      <c r="BO17" s="10">
        <v>45942</v>
      </c>
      <c r="BP17" s="10">
        <v>45208</v>
      </c>
      <c r="BQ17" s="10">
        <v>92153</v>
      </c>
      <c r="BR17" s="4"/>
      <c r="BS17" s="21">
        <v>430703</v>
      </c>
      <c r="BT17" s="21">
        <v>7004282</v>
      </c>
      <c r="BU17" s="21">
        <v>7434985</v>
      </c>
      <c r="BV17" s="21">
        <v>262124</v>
      </c>
      <c r="BW17" s="21">
        <v>11799127</v>
      </c>
      <c r="BX17" s="37">
        <v>19496236</v>
      </c>
      <c r="BY17" s="21">
        <v>0</v>
      </c>
      <c r="BZ17" s="21">
        <v>7048708</v>
      </c>
      <c r="CA17" s="4"/>
      <c r="CB17" s="10">
        <v>80</v>
      </c>
      <c r="CC17" s="10">
        <v>181</v>
      </c>
      <c r="CD17" s="10">
        <v>7320</v>
      </c>
      <c r="CE17" s="10">
        <v>35954</v>
      </c>
      <c r="CF17" s="10">
        <v>2022</v>
      </c>
      <c r="CG17" s="10">
        <v>45296</v>
      </c>
      <c r="CH17" s="10">
        <v>4798</v>
      </c>
      <c r="CI17" s="10">
        <v>27600</v>
      </c>
      <c r="CJ17" s="10">
        <v>663</v>
      </c>
      <c r="CK17" s="10">
        <v>33061</v>
      </c>
      <c r="CL17" s="10">
        <v>1461</v>
      </c>
      <c r="CM17" s="10">
        <v>2420</v>
      </c>
      <c r="CN17" s="10">
        <v>49177</v>
      </c>
      <c r="CO17" s="10">
        <v>1372</v>
      </c>
      <c r="CP17" s="10">
        <v>2192</v>
      </c>
      <c r="CQ17" s="10">
        <v>36625</v>
      </c>
      <c r="CR17" s="10">
        <v>3867</v>
      </c>
      <c r="CS17" s="10">
        <v>2357</v>
      </c>
      <c r="CT17" s="4"/>
      <c r="CU17" s="10">
        <v>14786</v>
      </c>
      <c r="CV17" s="10">
        <v>0</v>
      </c>
      <c r="CW17" s="10">
        <v>14786</v>
      </c>
      <c r="CX17" s="10">
        <v>36816</v>
      </c>
      <c r="CY17" s="10">
        <v>1435</v>
      </c>
      <c r="CZ17" s="10">
        <v>1337</v>
      </c>
      <c r="DA17" s="10">
        <v>51602</v>
      </c>
      <c r="DB17" s="10">
        <v>37606</v>
      </c>
      <c r="DC17" s="10">
        <v>89299</v>
      </c>
      <c r="DD17" s="10">
        <v>126905</v>
      </c>
    </row>
    <row r="18" spans="1:108" ht="15.75" customHeight="1" x14ac:dyDescent="0.2">
      <c r="A18" s="8" t="s">
        <v>125</v>
      </c>
      <c r="B18" s="4"/>
      <c r="C18" s="12">
        <v>2</v>
      </c>
      <c r="D18" s="14">
        <v>12986</v>
      </c>
      <c r="E18" s="12">
        <v>82</v>
      </c>
      <c r="F18" s="12">
        <v>1537</v>
      </c>
      <c r="G18" s="14">
        <v>29118</v>
      </c>
      <c r="H18" s="14"/>
      <c r="I18" s="4"/>
      <c r="J18" s="12">
        <v>26.5</v>
      </c>
      <c r="K18" s="12">
        <v>14.7</v>
      </c>
      <c r="L18" s="12">
        <v>6.3</v>
      </c>
      <c r="M18" s="12"/>
      <c r="N18" s="12"/>
      <c r="O18" s="12">
        <v>47.5</v>
      </c>
      <c r="P18" s="14"/>
      <c r="Q18" s="14">
        <v>0.8</v>
      </c>
      <c r="R18" s="14">
        <v>3.5</v>
      </c>
      <c r="S18" s="14">
        <v>7.4</v>
      </c>
      <c r="T18" s="14">
        <v>12.4</v>
      </c>
      <c r="U18" s="14">
        <v>8.6</v>
      </c>
      <c r="V18" s="14">
        <v>9</v>
      </c>
      <c r="W18" s="14">
        <v>1</v>
      </c>
      <c r="X18" s="14">
        <v>2</v>
      </c>
      <c r="Y18" s="14">
        <v>3</v>
      </c>
      <c r="Z18" s="14"/>
      <c r="AA18" s="4"/>
      <c r="AB18" s="14">
        <v>707</v>
      </c>
      <c r="AC18" s="14">
        <v>20647</v>
      </c>
      <c r="AD18" s="14">
        <v>16645</v>
      </c>
      <c r="AE18" s="12">
        <v>233398</v>
      </c>
      <c r="AF18" s="12">
        <v>85</v>
      </c>
      <c r="AG18" s="12">
        <v>1868</v>
      </c>
      <c r="AH18" s="12">
        <v>1285</v>
      </c>
      <c r="AI18" s="12">
        <v>5301</v>
      </c>
      <c r="AJ18" s="14">
        <v>101</v>
      </c>
      <c r="AK18" s="14">
        <v>880235</v>
      </c>
      <c r="AL18" s="4"/>
      <c r="AM18" s="12">
        <v>2962</v>
      </c>
      <c r="AN18" s="12">
        <v>3324</v>
      </c>
      <c r="AO18" s="12">
        <v>478200</v>
      </c>
      <c r="AP18" s="12">
        <v>2494</v>
      </c>
      <c r="AQ18" s="12">
        <v>2256</v>
      </c>
      <c r="AR18" s="12">
        <v>208103</v>
      </c>
      <c r="AS18" s="12">
        <v>11265</v>
      </c>
      <c r="AT18" s="12">
        <v>7857</v>
      </c>
      <c r="AU18" s="12">
        <v>6540</v>
      </c>
      <c r="AV18" s="12">
        <v>462861</v>
      </c>
      <c r="AW18" s="14">
        <v>614</v>
      </c>
      <c r="AX18" s="14">
        <v>0</v>
      </c>
      <c r="AY18" s="14">
        <v>251716</v>
      </c>
      <c r="AZ18" s="12">
        <v>0</v>
      </c>
      <c r="BA18" s="12">
        <v>2681</v>
      </c>
      <c r="BB18" s="12">
        <v>0</v>
      </c>
      <c r="BC18" s="12">
        <v>2681</v>
      </c>
      <c r="BD18" s="12">
        <v>0</v>
      </c>
      <c r="BE18" s="12">
        <v>2681</v>
      </c>
      <c r="BF18" s="12">
        <v>145</v>
      </c>
      <c r="BG18" s="12">
        <v>23</v>
      </c>
      <c r="BH18" s="12">
        <v>0</v>
      </c>
      <c r="BI18" s="12">
        <v>23</v>
      </c>
      <c r="BJ18" s="12">
        <v>0</v>
      </c>
      <c r="BK18" s="12">
        <v>168</v>
      </c>
      <c r="BL18" s="12">
        <v>2258</v>
      </c>
      <c r="BM18" s="12">
        <v>24782</v>
      </c>
      <c r="BN18" s="12">
        <v>9590</v>
      </c>
      <c r="BO18" s="12">
        <v>34372</v>
      </c>
      <c r="BP18" s="12">
        <v>36989</v>
      </c>
      <c r="BQ18" s="12">
        <v>73619</v>
      </c>
      <c r="BR18" s="4"/>
      <c r="BS18" s="22">
        <v>443691</v>
      </c>
      <c r="BT18" s="22">
        <v>4325671</v>
      </c>
      <c r="BU18" s="22">
        <v>4769362</v>
      </c>
      <c r="BV18" s="22">
        <v>489117</v>
      </c>
      <c r="BW18" s="22">
        <v>4595346</v>
      </c>
      <c r="BX18" s="36">
        <v>9853825</v>
      </c>
      <c r="BY18" s="22"/>
      <c r="BZ18" s="22">
        <v>4460428</v>
      </c>
      <c r="CA18" s="4"/>
      <c r="CB18" s="12">
        <v>53</v>
      </c>
      <c r="CC18" s="12">
        <v>310</v>
      </c>
      <c r="CD18" s="12">
        <v>4637</v>
      </c>
      <c r="CE18" s="12">
        <v>16485</v>
      </c>
      <c r="CF18" s="12">
        <v>1129</v>
      </c>
      <c r="CG18" s="12">
        <v>22251</v>
      </c>
      <c r="CH18" s="12">
        <v>2952</v>
      </c>
      <c r="CI18" s="12">
        <v>12853</v>
      </c>
      <c r="CJ18" s="12">
        <v>668</v>
      </c>
      <c r="CK18" s="12">
        <v>16473</v>
      </c>
      <c r="CL18" s="12">
        <v>864</v>
      </c>
      <c r="CM18" s="12">
        <v>1192</v>
      </c>
      <c r="CN18" s="12">
        <v>24307</v>
      </c>
      <c r="CO18" s="12">
        <v>765</v>
      </c>
      <c r="CP18" s="12">
        <v>1092</v>
      </c>
      <c r="CQ18" s="12">
        <v>18330</v>
      </c>
      <c r="CR18" s="12">
        <v>2033</v>
      </c>
      <c r="CS18" s="12">
        <v>1355</v>
      </c>
      <c r="CT18" s="4"/>
      <c r="CU18" s="12">
        <v>4658</v>
      </c>
      <c r="CV18" s="12">
        <v>15779</v>
      </c>
      <c r="CW18" s="12">
        <v>20437</v>
      </c>
      <c r="CX18" s="12">
        <v>8598</v>
      </c>
      <c r="CY18" s="12">
        <v>358</v>
      </c>
      <c r="CZ18" s="12">
        <v>3266</v>
      </c>
      <c r="DA18" s="12">
        <v>29035</v>
      </c>
      <c r="DB18" s="12">
        <v>677446</v>
      </c>
      <c r="DC18" s="12">
        <v>0</v>
      </c>
      <c r="DD18" s="12">
        <v>677446</v>
      </c>
    </row>
    <row r="19" spans="1:108" ht="15.75" customHeight="1" x14ac:dyDescent="0.2">
      <c r="A19" s="7" t="s">
        <v>126</v>
      </c>
      <c r="B19" s="4"/>
      <c r="C19" s="10">
        <v>3</v>
      </c>
      <c r="D19" s="11" t="s">
        <v>112</v>
      </c>
      <c r="E19" s="10">
        <v>60</v>
      </c>
      <c r="F19" s="10">
        <v>2856</v>
      </c>
      <c r="G19" s="11" t="s">
        <v>112</v>
      </c>
      <c r="H19" s="11"/>
      <c r="I19" s="4"/>
      <c r="J19" s="10">
        <v>49.3</v>
      </c>
      <c r="K19" s="10">
        <v>38.700000000000003</v>
      </c>
      <c r="L19" s="10">
        <v>15.5</v>
      </c>
      <c r="M19" s="10">
        <v>3.6</v>
      </c>
      <c r="N19" s="10">
        <v>0</v>
      </c>
      <c r="O19" s="10">
        <v>107.1</v>
      </c>
      <c r="P19" s="11">
        <v>0</v>
      </c>
      <c r="Q19" s="11">
        <v>2.7</v>
      </c>
      <c r="R19" s="11">
        <v>5.8</v>
      </c>
      <c r="S19" s="11">
        <v>21.8</v>
      </c>
      <c r="T19" s="11">
        <v>20.9</v>
      </c>
      <c r="U19" s="11">
        <v>20.9</v>
      </c>
      <c r="V19" s="11">
        <v>17.7</v>
      </c>
      <c r="W19" s="11">
        <v>10</v>
      </c>
      <c r="X19" s="11">
        <v>3.4</v>
      </c>
      <c r="Y19" s="11">
        <v>0</v>
      </c>
      <c r="Z19" s="11">
        <v>4</v>
      </c>
      <c r="AA19" s="4"/>
      <c r="AB19" s="11">
        <v>563</v>
      </c>
      <c r="AC19" s="11">
        <v>5883</v>
      </c>
      <c r="AD19" s="11">
        <v>10396</v>
      </c>
      <c r="AE19" s="10">
        <v>129438</v>
      </c>
      <c r="AF19" s="10">
        <v>29659</v>
      </c>
      <c r="AG19" s="10">
        <v>2384</v>
      </c>
      <c r="AH19" s="10">
        <v>3021</v>
      </c>
      <c r="AI19" s="10">
        <v>3577</v>
      </c>
      <c r="AJ19" s="11">
        <v>13303</v>
      </c>
      <c r="AK19" s="11">
        <v>1972529</v>
      </c>
      <c r="AL19" s="4"/>
      <c r="AM19" s="10">
        <v>27537</v>
      </c>
      <c r="AN19" s="10">
        <v>7281</v>
      </c>
      <c r="AO19" s="10">
        <v>1945388</v>
      </c>
      <c r="AP19" s="10">
        <v>3230</v>
      </c>
      <c r="AQ19" s="10">
        <v>6357</v>
      </c>
      <c r="AR19" s="10">
        <v>506699</v>
      </c>
      <c r="AS19" s="10">
        <v>21986</v>
      </c>
      <c r="AT19" s="10">
        <v>189</v>
      </c>
      <c r="AU19" s="10">
        <v>117828</v>
      </c>
      <c r="AV19" s="10" t="s">
        <v>112</v>
      </c>
      <c r="AW19" s="11"/>
      <c r="AX19" s="11"/>
      <c r="AY19" s="11"/>
      <c r="AZ19" s="10">
        <v>3</v>
      </c>
      <c r="BA19" s="10">
        <v>200</v>
      </c>
      <c r="BB19" s="10">
        <v>23</v>
      </c>
      <c r="BC19" s="10">
        <v>223</v>
      </c>
      <c r="BD19" s="10">
        <v>15329</v>
      </c>
      <c r="BE19" s="10">
        <v>15555</v>
      </c>
      <c r="BF19" s="10">
        <v>0</v>
      </c>
      <c r="BG19" s="10">
        <v>0</v>
      </c>
      <c r="BH19" s="10">
        <v>0</v>
      </c>
      <c r="BI19" s="10">
        <v>0</v>
      </c>
      <c r="BJ19" s="10">
        <v>0</v>
      </c>
      <c r="BK19" s="10">
        <v>0</v>
      </c>
      <c r="BL19" s="10">
        <v>924</v>
      </c>
      <c r="BM19" s="10">
        <v>32311</v>
      </c>
      <c r="BN19" s="10">
        <v>10036</v>
      </c>
      <c r="BO19" s="10">
        <v>42347</v>
      </c>
      <c r="BP19" s="10">
        <v>55286</v>
      </c>
      <c r="BQ19" s="10">
        <v>98557</v>
      </c>
      <c r="BR19" s="4"/>
      <c r="BS19" s="21">
        <v>4664136</v>
      </c>
      <c r="BT19" s="21">
        <v>9434332</v>
      </c>
      <c r="BU19" s="21">
        <v>14098468</v>
      </c>
      <c r="BV19" s="21">
        <v>2193103</v>
      </c>
      <c r="BW19" s="21">
        <v>10090214</v>
      </c>
      <c r="BX19" s="37">
        <v>26381785</v>
      </c>
      <c r="BY19" s="21">
        <v>0</v>
      </c>
      <c r="BZ19" s="21">
        <v>13263457</v>
      </c>
      <c r="CA19" s="4"/>
      <c r="CB19" s="10">
        <v>173</v>
      </c>
      <c r="CC19" s="10">
        <v>3250</v>
      </c>
      <c r="CD19" s="10">
        <v>7122</v>
      </c>
      <c r="CE19" s="10">
        <v>27598</v>
      </c>
      <c r="CF19" s="10">
        <v>361</v>
      </c>
      <c r="CG19" s="10">
        <v>35081</v>
      </c>
      <c r="CH19" s="10">
        <v>4516</v>
      </c>
      <c r="CI19" s="10">
        <v>22770</v>
      </c>
      <c r="CJ19" s="10">
        <v>149</v>
      </c>
      <c r="CK19" s="10">
        <v>27435</v>
      </c>
      <c r="CL19" s="10">
        <v>1302</v>
      </c>
      <c r="CM19" s="10">
        <v>1641</v>
      </c>
      <c r="CN19" s="10">
        <v>38024</v>
      </c>
      <c r="CO19" s="10">
        <v>1116</v>
      </c>
      <c r="CP19" s="10">
        <v>1489</v>
      </c>
      <c r="CQ19" s="10">
        <v>30040</v>
      </c>
      <c r="CR19" s="10">
        <v>1738</v>
      </c>
      <c r="CS19" s="10">
        <v>1697</v>
      </c>
      <c r="CT19" s="4"/>
      <c r="CU19" s="10">
        <v>4813</v>
      </c>
      <c r="CV19" s="10">
        <v>16221</v>
      </c>
      <c r="CW19" s="10">
        <v>21034</v>
      </c>
      <c r="CX19" s="10">
        <v>42660</v>
      </c>
      <c r="CY19" s="10">
        <v>4383</v>
      </c>
      <c r="CZ19" s="10">
        <v>3775</v>
      </c>
      <c r="DA19" s="10">
        <v>63694</v>
      </c>
      <c r="DB19" s="10">
        <v>30804</v>
      </c>
      <c r="DC19" s="10">
        <v>392347</v>
      </c>
      <c r="DD19" s="10">
        <v>423151</v>
      </c>
    </row>
    <row r="20" spans="1:108" ht="15.75" customHeight="1" x14ac:dyDescent="0.2">
      <c r="A20" s="8" t="s">
        <v>127</v>
      </c>
      <c r="B20" s="4"/>
      <c r="C20" s="12">
        <v>1</v>
      </c>
      <c r="D20" s="14">
        <v>17997</v>
      </c>
      <c r="E20" s="12">
        <v>86</v>
      </c>
      <c r="F20" s="12">
        <v>2800</v>
      </c>
      <c r="G20" s="14">
        <v>8280</v>
      </c>
      <c r="H20" s="14">
        <v>0</v>
      </c>
      <c r="I20" s="4"/>
      <c r="J20" s="12">
        <v>74.400000000000006</v>
      </c>
      <c r="K20" s="12">
        <v>18</v>
      </c>
      <c r="L20" s="12">
        <v>25.8</v>
      </c>
      <c r="M20" s="12">
        <v>18.600000000000001</v>
      </c>
      <c r="N20" s="12">
        <v>0</v>
      </c>
      <c r="O20" s="12">
        <v>136.80000000000001</v>
      </c>
      <c r="P20" s="14">
        <v>0</v>
      </c>
      <c r="Q20" s="14">
        <v>5.0999999999999996</v>
      </c>
      <c r="R20" s="14">
        <v>20.7</v>
      </c>
      <c r="S20" s="14">
        <v>21</v>
      </c>
      <c r="T20" s="14">
        <v>28.2</v>
      </c>
      <c r="U20" s="14">
        <v>25.2</v>
      </c>
      <c r="V20" s="14">
        <v>18</v>
      </c>
      <c r="W20" s="14">
        <v>10.6</v>
      </c>
      <c r="X20" s="14">
        <v>4</v>
      </c>
      <c r="Y20" s="14">
        <v>3</v>
      </c>
      <c r="Z20" s="14">
        <v>1</v>
      </c>
      <c r="AA20" s="4"/>
      <c r="AB20" s="14">
        <v>205</v>
      </c>
      <c r="AC20" s="14">
        <v>8356</v>
      </c>
      <c r="AD20" s="14">
        <v>13798</v>
      </c>
      <c r="AE20" s="12">
        <v>144679</v>
      </c>
      <c r="AF20" s="12">
        <v>86833</v>
      </c>
      <c r="AG20" s="12">
        <v>634</v>
      </c>
      <c r="AH20" s="12">
        <v>4589</v>
      </c>
      <c r="AI20" s="12">
        <v>7791</v>
      </c>
      <c r="AJ20" s="14">
        <v>0</v>
      </c>
      <c r="AK20" s="14">
        <v>1929555</v>
      </c>
      <c r="AL20" s="4"/>
      <c r="AM20" s="12">
        <v>55202</v>
      </c>
      <c r="AN20" s="12">
        <v>1135</v>
      </c>
      <c r="AO20" s="12">
        <v>1578231</v>
      </c>
      <c r="AP20" s="12">
        <v>5443</v>
      </c>
      <c r="AQ20" s="12" t="s">
        <v>112</v>
      </c>
      <c r="AR20" s="12">
        <v>665762</v>
      </c>
      <c r="AS20" s="12">
        <v>46736</v>
      </c>
      <c r="AT20" s="12">
        <v>58237</v>
      </c>
      <c r="AU20" s="12">
        <v>7291</v>
      </c>
      <c r="AV20" s="12" t="s">
        <v>112</v>
      </c>
      <c r="AW20" s="14" t="s">
        <v>112</v>
      </c>
      <c r="AX20" s="14" t="s">
        <v>112</v>
      </c>
      <c r="AY20" s="14">
        <v>284905</v>
      </c>
      <c r="AZ20" s="12">
        <v>9</v>
      </c>
      <c r="BA20" s="12">
        <v>8891</v>
      </c>
      <c r="BB20" s="12">
        <v>18</v>
      </c>
      <c r="BC20" s="12">
        <v>8909</v>
      </c>
      <c r="BD20" s="12">
        <v>1172</v>
      </c>
      <c r="BE20" s="12">
        <v>10090</v>
      </c>
      <c r="BF20" s="12">
        <v>72</v>
      </c>
      <c r="BG20" s="12">
        <v>44</v>
      </c>
      <c r="BH20" s="12">
        <v>0</v>
      </c>
      <c r="BI20" s="12">
        <v>44</v>
      </c>
      <c r="BJ20" s="12">
        <v>0</v>
      </c>
      <c r="BK20" s="12">
        <v>116</v>
      </c>
      <c r="BL20" s="12">
        <v>2112</v>
      </c>
      <c r="BM20" s="12">
        <v>17498</v>
      </c>
      <c r="BN20" s="12">
        <v>9737</v>
      </c>
      <c r="BO20" s="12">
        <v>27235</v>
      </c>
      <c r="BP20" s="12">
        <v>45937</v>
      </c>
      <c r="BQ20" s="12">
        <v>75284</v>
      </c>
      <c r="BR20" s="4"/>
      <c r="BS20" s="22">
        <v>1457142</v>
      </c>
      <c r="BT20" s="22">
        <v>9171924</v>
      </c>
      <c r="BU20" s="22">
        <v>10629066</v>
      </c>
      <c r="BV20" s="22">
        <v>3235790</v>
      </c>
      <c r="BW20" s="22">
        <v>12302969</v>
      </c>
      <c r="BX20" s="36">
        <v>26167825</v>
      </c>
      <c r="BY20" s="22">
        <v>0</v>
      </c>
      <c r="BZ20" s="22">
        <v>9649460</v>
      </c>
      <c r="CA20" s="4"/>
      <c r="CB20" s="12">
        <v>70</v>
      </c>
      <c r="CC20" s="12">
        <v>3101</v>
      </c>
      <c r="CD20" s="12">
        <v>10220</v>
      </c>
      <c r="CE20" s="12">
        <v>28523</v>
      </c>
      <c r="CF20" s="12">
        <v>894</v>
      </c>
      <c r="CG20" s="12">
        <v>39637</v>
      </c>
      <c r="CH20" s="12">
        <v>5854</v>
      </c>
      <c r="CI20" s="12">
        <v>22399</v>
      </c>
      <c r="CJ20" s="12">
        <v>439</v>
      </c>
      <c r="CK20" s="12">
        <v>28692</v>
      </c>
      <c r="CL20" s="12">
        <v>1156</v>
      </c>
      <c r="CM20" s="12">
        <v>1388</v>
      </c>
      <c r="CN20" s="12">
        <v>42181</v>
      </c>
      <c r="CO20" s="12">
        <v>1075</v>
      </c>
      <c r="CP20" s="12">
        <v>1283</v>
      </c>
      <c r="CQ20" s="12">
        <v>31050</v>
      </c>
      <c r="CR20" s="12">
        <v>3600</v>
      </c>
      <c r="CS20" s="12">
        <v>2392</v>
      </c>
      <c r="CT20" s="4"/>
      <c r="CU20" s="12">
        <v>5181</v>
      </c>
      <c r="CV20" s="12" t="s">
        <v>112</v>
      </c>
      <c r="CW20" s="12" t="s">
        <v>112</v>
      </c>
      <c r="CX20" s="12" t="s">
        <v>112</v>
      </c>
      <c r="CY20" s="12" t="s">
        <v>112</v>
      </c>
      <c r="CZ20" s="12" t="s">
        <v>112</v>
      </c>
      <c r="DA20" s="12" t="s">
        <v>112</v>
      </c>
      <c r="DB20" s="12" t="s">
        <v>112</v>
      </c>
      <c r="DC20" s="12" t="s">
        <v>112</v>
      </c>
      <c r="DD20" s="12" t="s">
        <v>112</v>
      </c>
    </row>
    <row r="21" spans="1:108" ht="15.75" customHeight="1" x14ac:dyDescent="0.2">
      <c r="A21" s="7" t="s">
        <v>128</v>
      </c>
      <c r="B21" s="4"/>
      <c r="C21" s="10">
        <v>7</v>
      </c>
      <c r="D21" s="11">
        <v>35991</v>
      </c>
      <c r="E21" s="10">
        <v>102</v>
      </c>
      <c r="F21" s="10">
        <v>4808</v>
      </c>
      <c r="G21" s="11" t="s">
        <v>112</v>
      </c>
      <c r="H21" s="11"/>
      <c r="I21" s="4"/>
      <c r="J21" s="10">
        <v>74.599999999999994</v>
      </c>
      <c r="K21" s="10">
        <v>49.9</v>
      </c>
      <c r="L21" s="10">
        <v>64.7</v>
      </c>
      <c r="M21" s="10">
        <v>6.3</v>
      </c>
      <c r="N21" s="10">
        <v>22.1</v>
      </c>
      <c r="O21" s="10">
        <v>217.6</v>
      </c>
      <c r="P21" s="11">
        <v>0</v>
      </c>
      <c r="Q21" s="11">
        <v>0.2</v>
      </c>
      <c r="R21" s="11">
        <v>37.5</v>
      </c>
      <c r="S21" s="11">
        <v>45.1</v>
      </c>
      <c r="T21" s="11">
        <v>35.299999999999997</v>
      </c>
      <c r="U21" s="11">
        <v>14.9</v>
      </c>
      <c r="V21" s="11">
        <v>42.7</v>
      </c>
      <c r="W21" s="11">
        <v>15.8</v>
      </c>
      <c r="X21" s="11">
        <v>11</v>
      </c>
      <c r="Y21" s="11">
        <v>6</v>
      </c>
      <c r="Z21" s="11">
        <v>8.9</v>
      </c>
      <c r="AA21" s="4"/>
      <c r="AB21" s="11">
        <v>1571</v>
      </c>
      <c r="AC21" s="11">
        <v>59578</v>
      </c>
      <c r="AD21" s="11" t="s">
        <v>112</v>
      </c>
      <c r="AE21" s="10">
        <v>889230</v>
      </c>
      <c r="AF21" s="10">
        <v>25632</v>
      </c>
      <c r="AG21" s="10">
        <v>7724</v>
      </c>
      <c r="AH21" s="10">
        <v>8540</v>
      </c>
      <c r="AI21" s="10">
        <v>10233</v>
      </c>
      <c r="AJ21" s="11" t="s">
        <v>112</v>
      </c>
      <c r="AK21" s="11">
        <v>3014186</v>
      </c>
      <c r="AL21" s="4"/>
      <c r="AM21" s="10" t="s">
        <v>112</v>
      </c>
      <c r="AN21" s="10" t="s">
        <v>112</v>
      </c>
      <c r="AO21" s="10" t="s">
        <v>112</v>
      </c>
      <c r="AP21" s="10" t="s">
        <v>112</v>
      </c>
      <c r="AQ21" s="10" t="s">
        <v>112</v>
      </c>
      <c r="AR21" s="10">
        <v>1001601</v>
      </c>
      <c r="AS21" s="10">
        <v>206439</v>
      </c>
      <c r="AT21" s="10">
        <v>1001601</v>
      </c>
      <c r="AU21" s="10" t="s">
        <v>112</v>
      </c>
      <c r="AV21" s="10" t="s">
        <v>112</v>
      </c>
      <c r="AW21" s="11">
        <v>1360</v>
      </c>
      <c r="AX21" s="11">
        <v>7019</v>
      </c>
      <c r="AY21" s="11">
        <v>545181</v>
      </c>
      <c r="AZ21" s="10" t="s">
        <v>112</v>
      </c>
      <c r="BA21" s="10" t="s">
        <v>112</v>
      </c>
      <c r="BB21" s="10">
        <v>1883</v>
      </c>
      <c r="BC21" s="10" t="s">
        <v>112</v>
      </c>
      <c r="BD21" s="10">
        <v>1940</v>
      </c>
      <c r="BE21" s="10" t="s">
        <v>112</v>
      </c>
      <c r="BF21" s="10" t="s">
        <v>112</v>
      </c>
      <c r="BG21" s="10" t="s">
        <v>112</v>
      </c>
      <c r="BH21" s="10">
        <v>44</v>
      </c>
      <c r="BI21" s="10" t="s">
        <v>112</v>
      </c>
      <c r="BJ21" s="10">
        <v>285</v>
      </c>
      <c r="BK21" s="10" t="s">
        <v>112</v>
      </c>
      <c r="BL21" s="10" t="s">
        <v>112</v>
      </c>
      <c r="BM21" s="10" t="s">
        <v>112</v>
      </c>
      <c r="BN21" s="10">
        <v>9150</v>
      </c>
      <c r="BO21" s="10" t="s">
        <v>112</v>
      </c>
      <c r="BP21" s="10">
        <v>53476</v>
      </c>
      <c r="BQ21" s="10" t="s">
        <v>112</v>
      </c>
      <c r="BR21" s="4"/>
      <c r="BS21" s="21">
        <v>1966275</v>
      </c>
      <c r="BT21" s="21">
        <v>17364797</v>
      </c>
      <c r="BU21" s="21">
        <v>19331072</v>
      </c>
      <c r="BV21" s="21">
        <v>3681783</v>
      </c>
      <c r="BW21" s="21">
        <v>20767887</v>
      </c>
      <c r="BX21" s="37">
        <v>43780742</v>
      </c>
      <c r="BY21" s="21">
        <v>8114706</v>
      </c>
      <c r="BZ21" s="21">
        <v>16274603</v>
      </c>
      <c r="CA21" s="4"/>
      <c r="CB21" s="10">
        <v>309</v>
      </c>
      <c r="CC21" s="10">
        <v>109</v>
      </c>
      <c r="CD21" s="10">
        <v>17193</v>
      </c>
      <c r="CE21" s="10">
        <v>49012</v>
      </c>
      <c r="CF21" s="10">
        <v>871</v>
      </c>
      <c r="CG21" s="10">
        <v>67076</v>
      </c>
      <c r="CH21" s="10">
        <v>11412</v>
      </c>
      <c r="CI21" s="10">
        <v>41101</v>
      </c>
      <c r="CJ21" s="10">
        <v>478</v>
      </c>
      <c r="CK21" s="10">
        <v>52991</v>
      </c>
      <c r="CL21" s="10">
        <v>2864</v>
      </c>
      <c r="CM21" s="10">
        <v>4108</v>
      </c>
      <c r="CN21" s="10">
        <v>74048</v>
      </c>
      <c r="CO21" s="10">
        <v>2533</v>
      </c>
      <c r="CP21" s="10">
        <v>3728</v>
      </c>
      <c r="CQ21" s="10">
        <v>59252</v>
      </c>
      <c r="CR21" s="10">
        <v>5672</v>
      </c>
      <c r="CS21" s="10">
        <v>3135</v>
      </c>
      <c r="CT21" s="4"/>
      <c r="CU21" s="10">
        <v>23030</v>
      </c>
      <c r="CV21" s="10">
        <v>19774</v>
      </c>
      <c r="CW21" s="10">
        <v>42804</v>
      </c>
      <c r="CX21" s="10">
        <v>97928</v>
      </c>
      <c r="CY21" s="10">
        <v>25034</v>
      </c>
      <c r="CZ21" s="10">
        <v>4711</v>
      </c>
      <c r="DA21" s="10">
        <v>140732</v>
      </c>
      <c r="DB21" s="10" t="s">
        <v>112</v>
      </c>
      <c r="DC21" s="10" t="s">
        <v>112</v>
      </c>
      <c r="DD21" s="10" t="s">
        <v>112</v>
      </c>
    </row>
    <row r="22" spans="1:108" ht="15.75" customHeight="1" x14ac:dyDescent="0.2">
      <c r="A22" s="8" t="s">
        <v>129</v>
      </c>
      <c r="B22" s="4"/>
      <c r="C22" s="12">
        <v>4</v>
      </c>
      <c r="D22" s="14">
        <v>10339</v>
      </c>
      <c r="E22" s="12">
        <v>89</v>
      </c>
      <c r="F22" s="12">
        <v>1181</v>
      </c>
      <c r="G22" s="14">
        <v>16812</v>
      </c>
      <c r="H22" s="14">
        <v>0</v>
      </c>
      <c r="I22" s="4"/>
      <c r="J22" s="12">
        <v>23.4</v>
      </c>
      <c r="K22" s="12">
        <v>2</v>
      </c>
      <c r="L22" s="12">
        <v>22.8</v>
      </c>
      <c r="M22" s="12">
        <v>2</v>
      </c>
      <c r="N22" s="12">
        <v>0</v>
      </c>
      <c r="O22" s="12">
        <v>50.2</v>
      </c>
      <c r="P22" s="14"/>
      <c r="Q22" s="14"/>
      <c r="R22" s="14">
        <v>18.100000000000001</v>
      </c>
      <c r="S22" s="14">
        <v>1</v>
      </c>
      <c r="T22" s="14">
        <v>5.7</v>
      </c>
      <c r="U22" s="14">
        <v>12.6</v>
      </c>
      <c r="V22" s="14">
        <v>4.8</v>
      </c>
      <c r="W22" s="14">
        <v>2</v>
      </c>
      <c r="X22" s="14">
        <v>4</v>
      </c>
      <c r="Y22" s="14">
        <v>1</v>
      </c>
      <c r="Z22" s="14">
        <v>1</v>
      </c>
      <c r="AA22" s="4"/>
      <c r="AB22" s="14">
        <v>123</v>
      </c>
      <c r="AC22" s="14">
        <v>3453</v>
      </c>
      <c r="AD22" s="14">
        <v>8644</v>
      </c>
      <c r="AE22" s="12">
        <v>239836</v>
      </c>
      <c r="AF22" s="12">
        <v>12137</v>
      </c>
      <c r="AG22" s="12">
        <v>2726</v>
      </c>
      <c r="AH22" s="12">
        <v>8547</v>
      </c>
      <c r="AI22" s="12">
        <v>7555</v>
      </c>
      <c r="AJ22" s="14">
        <v>1405</v>
      </c>
      <c r="AK22" s="14">
        <v>1036533</v>
      </c>
      <c r="AL22" s="4"/>
      <c r="AM22" s="12">
        <v>135133</v>
      </c>
      <c r="AN22" s="12">
        <v>20336</v>
      </c>
      <c r="AO22" s="12">
        <v>697626</v>
      </c>
      <c r="AP22" s="12">
        <v>3046</v>
      </c>
      <c r="AQ22" s="12">
        <v>7473</v>
      </c>
      <c r="AR22" s="12">
        <v>197891</v>
      </c>
      <c r="AS22" s="12">
        <v>130163</v>
      </c>
      <c r="AT22" s="12">
        <v>138163</v>
      </c>
      <c r="AU22" s="12">
        <v>33816</v>
      </c>
      <c r="AV22" s="12">
        <v>646369</v>
      </c>
      <c r="AW22" s="14">
        <v>1253</v>
      </c>
      <c r="AX22" s="14">
        <v>10416</v>
      </c>
      <c r="AY22" s="14">
        <v>165023</v>
      </c>
      <c r="AZ22" s="12">
        <v>6</v>
      </c>
      <c r="BA22" s="12">
        <v>1739</v>
      </c>
      <c r="BB22" s="12">
        <v>41</v>
      </c>
      <c r="BC22" s="12">
        <v>1780</v>
      </c>
      <c r="BD22" s="12">
        <v>46</v>
      </c>
      <c r="BE22" s="12">
        <v>1832</v>
      </c>
      <c r="BF22" s="12">
        <v>2</v>
      </c>
      <c r="BG22" s="12">
        <v>3</v>
      </c>
      <c r="BH22" s="12">
        <v>38</v>
      </c>
      <c r="BI22" s="12">
        <v>41</v>
      </c>
      <c r="BJ22" s="12">
        <v>0</v>
      </c>
      <c r="BK22" s="12">
        <v>43</v>
      </c>
      <c r="BL22" s="12">
        <v>699</v>
      </c>
      <c r="BM22" s="12">
        <v>12580</v>
      </c>
      <c r="BN22" s="12">
        <v>8560</v>
      </c>
      <c r="BO22" s="12">
        <v>21140</v>
      </c>
      <c r="BP22" s="12">
        <v>49087</v>
      </c>
      <c r="BQ22" s="12">
        <v>70926</v>
      </c>
      <c r="BR22" s="4"/>
      <c r="BS22" s="22">
        <v>844387</v>
      </c>
      <c r="BT22" s="22">
        <v>3644712</v>
      </c>
      <c r="BU22" s="22">
        <v>4489099</v>
      </c>
      <c r="BV22" s="22">
        <v>468273</v>
      </c>
      <c r="BW22" s="22">
        <v>4762560</v>
      </c>
      <c r="BX22" s="36">
        <v>9719932</v>
      </c>
      <c r="BY22" s="22">
        <v>0</v>
      </c>
      <c r="BZ22" s="22">
        <v>3967974</v>
      </c>
      <c r="CA22" s="4"/>
      <c r="CB22" s="12">
        <v>503</v>
      </c>
      <c r="CC22" s="12">
        <v>34697</v>
      </c>
      <c r="CD22" s="12">
        <v>2426</v>
      </c>
      <c r="CE22" s="12">
        <v>20952</v>
      </c>
      <c r="CF22" s="12">
        <v>759</v>
      </c>
      <c r="CG22" s="12">
        <v>24137</v>
      </c>
      <c r="CH22" s="12">
        <v>1490</v>
      </c>
      <c r="CI22" s="12">
        <v>14499</v>
      </c>
      <c r="CJ22" s="12">
        <v>403</v>
      </c>
      <c r="CK22" s="12">
        <v>16392</v>
      </c>
      <c r="CL22" s="12">
        <v>606</v>
      </c>
      <c r="CM22" s="12">
        <v>955</v>
      </c>
      <c r="CN22" s="12">
        <v>25698</v>
      </c>
      <c r="CO22" s="12">
        <v>547</v>
      </c>
      <c r="CP22" s="12">
        <v>850</v>
      </c>
      <c r="CQ22" s="12">
        <v>17789</v>
      </c>
      <c r="CR22" s="12">
        <v>3119</v>
      </c>
      <c r="CS22" s="12">
        <v>1873</v>
      </c>
      <c r="CT22" s="4"/>
      <c r="CU22" s="12">
        <v>10139</v>
      </c>
      <c r="CV22" s="12">
        <v>0</v>
      </c>
      <c r="CW22" s="12">
        <v>10139</v>
      </c>
      <c r="CX22" s="12">
        <v>18288</v>
      </c>
      <c r="CY22" s="12">
        <v>2284</v>
      </c>
      <c r="CZ22" s="12">
        <v>1833</v>
      </c>
      <c r="DA22" s="12">
        <v>28427</v>
      </c>
      <c r="DB22" s="12">
        <v>431155</v>
      </c>
      <c r="DC22" s="12">
        <v>0</v>
      </c>
      <c r="DD22" s="12">
        <v>431155</v>
      </c>
    </row>
    <row r="23" spans="1:108" ht="15.75" customHeight="1" x14ac:dyDescent="0.2">
      <c r="A23" s="7" t="s">
        <v>130</v>
      </c>
      <c r="B23" s="4"/>
      <c r="C23" s="10">
        <v>4</v>
      </c>
      <c r="D23" s="11">
        <v>0</v>
      </c>
      <c r="E23" s="10">
        <v>91</v>
      </c>
      <c r="F23" s="10">
        <v>2343</v>
      </c>
      <c r="G23" s="11">
        <v>0</v>
      </c>
      <c r="H23" s="11">
        <v>0</v>
      </c>
      <c r="I23" s="4"/>
      <c r="J23" s="10">
        <v>58.85</v>
      </c>
      <c r="K23" s="10">
        <v>41.58</v>
      </c>
      <c r="L23" s="10">
        <v>30.56</v>
      </c>
      <c r="M23" s="10">
        <v>23.83</v>
      </c>
      <c r="N23" s="10">
        <v>0</v>
      </c>
      <c r="O23" s="10">
        <v>154.82</v>
      </c>
      <c r="P23" s="11">
        <v>0</v>
      </c>
      <c r="Q23" s="11">
        <v>0</v>
      </c>
      <c r="R23" s="11">
        <v>22.85</v>
      </c>
      <c r="S23" s="11">
        <v>21.56</v>
      </c>
      <c r="T23" s="11">
        <v>25.67</v>
      </c>
      <c r="U23" s="11">
        <v>18.13</v>
      </c>
      <c r="V23" s="11">
        <v>41.25</v>
      </c>
      <c r="W23" s="11">
        <v>10.8</v>
      </c>
      <c r="X23" s="11">
        <v>5</v>
      </c>
      <c r="Y23" s="11">
        <v>5</v>
      </c>
      <c r="Z23" s="11">
        <v>3</v>
      </c>
      <c r="AA23" s="4"/>
      <c r="AB23" s="11">
        <v>1571</v>
      </c>
      <c r="AC23" s="11">
        <v>45349</v>
      </c>
      <c r="AD23" s="11">
        <v>40703</v>
      </c>
      <c r="AE23" s="10">
        <v>275702</v>
      </c>
      <c r="AF23" s="10">
        <v>16429</v>
      </c>
      <c r="AG23" s="10">
        <v>2595</v>
      </c>
      <c r="AH23" s="10">
        <v>10671</v>
      </c>
      <c r="AI23" s="10">
        <v>11616</v>
      </c>
      <c r="AJ23" s="11">
        <v>32273</v>
      </c>
      <c r="AK23" s="11">
        <v>2578978</v>
      </c>
      <c r="AL23" s="4"/>
      <c r="AM23" s="10">
        <v>20582</v>
      </c>
      <c r="AN23" s="10">
        <v>24705</v>
      </c>
      <c r="AO23" s="10">
        <v>415792</v>
      </c>
      <c r="AP23" s="10">
        <v>8928</v>
      </c>
      <c r="AQ23" s="10">
        <v>15904</v>
      </c>
      <c r="AR23" s="10">
        <v>676042</v>
      </c>
      <c r="AS23" s="10">
        <v>8539</v>
      </c>
      <c r="AT23" s="10">
        <v>289605</v>
      </c>
      <c r="AU23" s="10">
        <v>413767</v>
      </c>
      <c r="AV23" s="10">
        <v>507113</v>
      </c>
      <c r="AW23" s="11"/>
      <c r="AX23" s="11"/>
      <c r="AY23" s="11"/>
      <c r="AZ23" s="10">
        <v>4</v>
      </c>
      <c r="BA23" s="10">
        <v>16</v>
      </c>
      <c r="BB23" s="10">
        <v>82</v>
      </c>
      <c r="BC23" s="10">
        <v>98</v>
      </c>
      <c r="BD23" s="10">
        <v>2430</v>
      </c>
      <c r="BE23" s="10">
        <v>2532</v>
      </c>
      <c r="BF23" s="10">
        <v>445</v>
      </c>
      <c r="BG23" s="10">
        <v>186</v>
      </c>
      <c r="BH23" s="10">
        <v>77</v>
      </c>
      <c r="BI23" s="10">
        <v>263</v>
      </c>
      <c r="BJ23" s="10">
        <v>13731</v>
      </c>
      <c r="BK23" s="10">
        <v>14439</v>
      </c>
      <c r="BL23" s="10">
        <v>474</v>
      </c>
      <c r="BM23" s="10">
        <v>31642</v>
      </c>
      <c r="BN23" s="10">
        <v>9952</v>
      </c>
      <c r="BO23" s="10">
        <v>41594</v>
      </c>
      <c r="BP23" s="10">
        <v>49246</v>
      </c>
      <c r="BQ23" s="10">
        <v>91314</v>
      </c>
      <c r="BR23" s="4"/>
      <c r="BS23" s="21">
        <v>3403561</v>
      </c>
      <c r="BT23" s="21">
        <v>10048385</v>
      </c>
      <c r="BU23" s="21">
        <v>13451946</v>
      </c>
      <c r="BV23" s="21">
        <v>1474512</v>
      </c>
      <c r="BW23" s="21">
        <v>12338065</v>
      </c>
      <c r="BX23" s="37">
        <v>27264523</v>
      </c>
      <c r="BY23" s="21">
        <v>650943</v>
      </c>
      <c r="BZ23" s="21">
        <v>12270374</v>
      </c>
      <c r="CA23" s="4"/>
      <c r="CB23" s="10">
        <v>299</v>
      </c>
      <c r="CC23" s="10">
        <v>1920</v>
      </c>
      <c r="CD23" s="10">
        <v>8657</v>
      </c>
      <c r="CE23" s="10">
        <v>37519</v>
      </c>
      <c r="CF23" s="10">
        <v>1042</v>
      </c>
      <c r="CG23" s="10">
        <v>47218</v>
      </c>
      <c r="CH23" s="10">
        <v>5135</v>
      </c>
      <c r="CI23" s="10">
        <v>29281</v>
      </c>
      <c r="CJ23" s="10">
        <v>323</v>
      </c>
      <c r="CK23" s="10">
        <v>34739</v>
      </c>
      <c r="CL23" s="10">
        <v>2103</v>
      </c>
      <c r="CM23" s="10">
        <v>2508</v>
      </c>
      <c r="CN23" s="10">
        <v>51829</v>
      </c>
      <c r="CO23" s="10">
        <v>1453</v>
      </c>
      <c r="CP23" s="10">
        <v>2298</v>
      </c>
      <c r="CQ23" s="10">
        <v>38490</v>
      </c>
      <c r="CR23" s="10">
        <v>4512</v>
      </c>
      <c r="CS23" s="10">
        <v>2431</v>
      </c>
      <c r="CT23" s="4"/>
      <c r="CU23" s="10">
        <v>33004</v>
      </c>
      <c r="CV23" s="10">
        <v>5250</v>
      </c>
      <c r="CW23" s="10">
        <v>38254</v>
      </c>
      <c r="CX23" s="10">
        <v>27380</v>
      </c>
      <c r="CY23" s="10">
        <v>3541</v>
      </c>
      <c r="CZ23" s="10">
        <v>4432</v>
      </c>
      <c r="DA23" s="10">
        <v>65634</v>
      </c>
      <c r="DB23" s="10">
        <v>2839525</v>
      </c>
      <c r="DC23" s="10">
        <v>0</v>
      </c>
      <c r="DD23" s="10">
        <v>2839525</v>
      </c>
    </row>
    <row r="24" spans="1:108" ht="15.75" customHeight="1" x14ac:dyDescent="0.2">
      <c r="A24" s="8" t="s">
        <v>131</v>
      </c>
      <c r="B24" s="4"/>
      <c r="C24" s="12">
        <v>5</v>
      </c>
      <c r="D24" s="14">
        <v>15012</v>
      </c>
      <c r="E24" s="12">
        <v>96</v>
      </c>
      <c r="F24" s="12">
        <v>2018</v>
      </c>
      <c r="G24" s="14" t="s">
        <v>112</v>
      </c>
      <c r="H24" s="14" t="s">
        <v>112</v>
      </c>
      <c r="I24" s="4"/>
      <c r="J24" s="12">
        <v>61.5</v>
      </c>
      <c r="K24" s="12">
        <v>64.34</v>
      </c>
      <c r="L24" s="12">
        <v>19</v>
      </c>
      <c r="M24" s="12">
        <v>3.7</v>
      </c>
      <c r="N24" s="12">
        <v>4</v>
      </c>
      <c r="O24" s="12">
        <v>152.54</v>
      </c>
      <c r="P24" s="14">
        <v>0</v>
      </c>
      <c r="Q24" s="14">
        <v>0</v>
      </c>
      <c r="R24" s="14">
        <v>12.7</v>
      </c>
      <c r="S24" s="14">
        <v>29.6</v>
      </c>
      <c r="T24" s="14">
        <v>41.1</v>
      </c>
      <c r="U24" s="14">
        <v>19</v>
      </c>
      <c r="V24" s="14">
        <v>33.200000000000003</v>
      </c>
      <c r="W24" s="14">
        <v>9</v>
      </c>
      <c r="X24" s="14">
        <v>5</v>
      </c>
      <c r="Y24" s="14">
        <v>2</v>
      </c>
      <c r="Z24" s="14">
        <v>1</v>
      </c>
      <c r="AA24" s="4"/>
      <c r="AB24" s="14">
        <v>1466</v>
      </c>
      <c r="AC24" s="14">
        <v>26100</v>
      </c>
      <c r="AD24" s="14">
        <v>140873</v>
      </c>
      <c r="AE24" s="12">
        <v>571077</v>
      </c>
      <c r="AF24" s="12">
        <v>27419</v>
      </c>
      <c r="AG24" s="12">
        <v>3625</v>
      </c>
      <c r="AH24" s="12">
        <v>2117</v>
      </c>
      <c r="AI24" s="12">
        <v>10046</v>
      </c>
      <c r="AJ24" s="14" t="s">
        <v>112</v>
      </c>
      <c r="AK24" s="14">
        <v>2196866</v>
      </c>
      <c r="AL24" s="4"/>
      <c r="AM24" s="12">
        <v>14502</v>
      </c>
      <c r="AN24" s="12">
        <v>12550</v>
      </c>
      <c r="AO24" s="12">
        <v>803710</v>
      </c>
      <c r="AP24" s="12">
        <v>7401</v>
      </c>
      <c r="AQ24" s="12">
        <v>2874</v>
      </c>
      <c r="AR24" s="12">
        <v>342714</v>
      </c>
      <c r="AS24" s="12">
        <v>5039</v>
      </c>
      <c r="AT24" s="12">
        <v>13790</v>
      </c>
      <c r="AU24" s="12">
        <v>958</v>
      </c>
      <c r="AV24" s="12">
        <v>544501</v>
      </c>
      <c r="AW24" s="14" t="s">
        <v>112</v>
      </c>
      <c r="AX24" s="14" t="s">
        <v>112</v>
      </c>
      <c r="AY24" s="14" t="s">
        <v>112</v>
      </c>
      <c r="AZ24" s="12">
        <v>93</v>
      </c>
      <c r="BA24" s="12">
        <v>39158</v>
      </c>
      <c r="BB24" s="12">
        <v>293</v>
      </c>
      <c r="BC24" s="12">
        <v>39451</v>
      </c>
      <c r="BD24" s="12">
        <v>0</v>
      </c>
      <c r="BE24" s="12">
        <v>39544</v>
      </c>
      <c r="BF24" s="12">
        <v>52</v>
      </c>
      <c r="BG24" s="12">
        <v>0</v>
      </c>
      <c r="BH24" s="12">
        <v>0</v>
      </c>
      <c r="BI24" s="12">
        <v>0</v>
      </c>
      <c r="BJ24" s="12">
        <v>17041</v>
      </c>
      <c r="BK24" s="12">
        <v>17093</v>
      </c>
      <c r="BL24" s="12">
        <v>638</v>
      </c>
      <c r="BM24" s="12">
        <v>41195</v>
      </c>
      <c r="BN24" s="12">
        <v>9504</v>
      </c>
      <c r="BO24" s="12">
        <v>50699</v>
      </c>
      <c r="BP24" s="12">
        <v>45250</v>
      </c>
      <c r="BQ24" s="12">
        <v>96587</v>
      </c>
      <c r="BR24" s="4"/>
      <c r="BS24" s="22">
        <v>1697970</v>
      </c>
      <c r="BT24" s="22">
        <v>6247430</v>
      </c>
      <c r="BU24" s="22">
        <v>7945400</v>
      </c>
      <c r="BV24" s="22">
        <v>2551328</v>
      </c>
      <c r="BW24" s="22">
        <v>14420576</v>
      </c>
      <c r="BX24" s="36">
        <v>24917304</v>
      </c>
      <c r="BY24" s="22">
        <v>0</v>
      </c>
      <c r="BZ24" s="22">
        <v>5864728</v>
      </c>
      <c r="CA24" s="4"/>
      <c r="CB24" s="12">
        <v>756</v>
      </c>
      <c r="CC24" s="12" t="s">
        <v>112</v>
      </c>
      <c r="CD24" s="12">
        <v>10173</v>
      </c>
      <c r="CE24" s="12">
        <v>48670</v>
      </c>
      <c r="CF24" s="12">
        <v>14694</v>
      </c>
      <c r="CG24" s="12">
        <v>73537</v>
      </c>
      <c r="CH24" s="12">
        <v>6610</v>
      </c>
      <c r="CI24" s="12">
        <v>38677</v>
      </c>
      <c r="CJ24" s="12">
        <v>9316</v>
      </c>
      <c r="CK24" s="12">
        <v>54603</v>
      </c>
      <c r="CL24" s="12">
        <v>1249</v>
      </c>
      <c r="CM24" s="12">
        <v>2206</v>
      </c>
      <c r="CN24" s="12">
        <v>76992</v>
      </c>
      <c r="CO24" s="12">
        <v>1158</v>
      </c>
      <c r="CP24" s="12">
        <v>1707</v>
      </c>
      <c r="CQ24" s="12">
        <v>57468</v>
      </c>
      <c r="CR24" s="12">
        <v>831</v>
      </c>
      <c r="CS24" s="12">
        <v>1468</v>
      </c>
      <c r="CT24" s="4"/>
      <c r="CU24" s="12">
        <v>3845</v>
      </c>
      <c r="CV24" s="12">
        <v>0</v>
      </c>
      <c r="CW24" s="12">
        <v>3845</v>
      </c>
      <c r="CX24" s="12">
        <v>30678</v>
      </c>
      <c r="CY24" s="12">
        <v>9276</v>
      </c>
      <c r="CZ24" s="12">
        <v>524</v>
      </c>
      <c r="DA24" s="12">
        <v>34523</v>
      </c>
      <c r="DB24" s="12">
        <v>852574</v>
      </c>
      <c r="DC24" s="12">
        <v>1141804</v>
      </c>
      <c r="DD24" s="12">
        <v>1994378</v>
      </c>
    </row>
    <row r="25" spans="1:108" ht="15.75" customHeight="1" x14ac:dyDescent="0.2">
      <c r="A25" s="7" t="s">
        <v>132</v>
      </c>
      <c r="B25" s="4"/>
      <c r="C25" s="10">
        <v>3</v>
      </c>
      <c r="D25" s="11">
        <v>8500</v>
      </c>
      <c r="E25" s="10">
        <v>70</v>
      </c>
      <c r="F25" s="10">
        <v>982</v>
      </c>
      <c r="G25" s="11">
        <v>0</v>
      </c>
      <c r="H25" s="11">
        <v>0</v>
      </c>
      <c r="I25" s="4"/>
      <c r="J25" s="10">
        <v>14.5</v>
      </c>
      <c r="K25" s="10">
        <v>18.5</v>
      </c>
      <c r="L25" s="10">
        <v>2.9</v>
      </c>
      <c r="M25" s="10">
        <v>0</v>
      </c>
      <c r="N25" s="10">
        <v>1.1000000000000001</v>
      </c>
      <c r="O25" s="10">
        <v>37</v>
      </c>
      <c r="P25" s="11">
        <v>0.8</v>
      </c>
      <c r="Q25" s="11">
        <v>1.3</v>
      </c>
      <c r="R25" s="11">
        <v>0.7</v>
      </c>
      <c r="S25" s="11">
        <v>12.1</v>
      </c>
      <c r="T25" s="11">
        <v>7.2</v>
      </c>
      <c r="U25" s="11">
        <v>7.7</v>
      </c>
      <c r="V25" s="11">
        <v>4.3</v>
      </c>
      <c r="W25" s="11">
        <v>1.9</v>
      </c>
      <c r="X25" s="11">
        <v>0</v>
      </c>
      <c r="Y25" s="11">
        <v>0.1</v>
      </c>
      <c r="Z25" s="11">
        <v>1</v>
      </c>
      <c r="AA25" s="4"/>
      <c r="AB25" s="11">
        <v>468</v>
      </c>
      <c r="AC25" s="11">
        <v>6881</v>
      </c>
      <c r="AD25" s="11">
        <v>8513</v>
      </c>
      <c r="AE25" s="10">
        <v>90270</v>
      </c>
      <c r="AF25" s="10">
        <v>2960</v>
      </c>
      <c r="AG25" s="10">
        <v>2339</v>
      </c>
      <c r="AH25" s="10">
        <v>1212</v>
      </c>
      <c r="AI25" s="10">
        <v>2502</v>
      </c>
      <c r="AJ25" s="11" t="s">
        <v>112</v>
      </c>
      <c r="AK25" s="11" t="s">
        <v>112</v>
      </c>
      <c r="AL25" s="4"/>
      <c r="AM25" s="10">
        <v>7553</v>
      </c>
      <c r="AN25" s="10">
        <v>2365</v>
      </c>
      <c r="AO25" s="10">
        <v>205297</v>
      </c>
      <c r="AP25" s="10">
        <v>1436</v>
      </c>
      <c r="AQ25" s="10">
        <v>2365</v>
      </c>
      <c r="AR25" s="10">
        <v>33365</v>
      </c>
      <c r="AS25" s="10">
        <v>923</v>
      </c>
      <c r="AT25" s="10">
        <v>0</v>
      </c>
      <c r="AU25" s="10">
        <v>0</v>
      </c>
      <c r="AV25" s="10">
        <v>146462</v>
      </c>
      <c r="AW25" s="11"/>
      <c r="AX25" s="11"/>
      <c r="AY25" s="11"/>
      <c r="AZ25" s="10">
        <v>0</v>
      </c>
      <c r="BA25" s="10">
        <v>1</v>
      </c>
      <c r="BB25" s="10">
        <v>0</v>
      </c>
      <c r="BC25" s="10">
        <v>1</v>
      </c>
      <c r="BD25" s="10">
        <v>0</v>
      </c>
      <c r="BE25" s="10">
        <v>1</v>
      </c>
      <c r="BF25" s="10">
        <v>7</v>
      </c>
      <c r="BG25" s="10">
        <v>7</v>
      </c>
      <c r="BH25" s="10">
        <v>0</v>
      </c>
      <c r="BI25" s="10">
        <v>7</v>
      </c>
      <c r="BJ25" s="10">
        <v>83</v>
      </c>
      <c r="BK25" s="10">
        <v>97</v>
      </c>
      <c r="BL25" s="10">
        <v>53</v>
      </c>
      <c r="BM25" s="10">
        <v>64767</v>
      </c>
      <c r="BN25" s="10">
        <v>6210</v>
      </c>
      <c r="BO25" s="10">
        <v>70977</v>
      </c>
      <c r="BP25" s="10">
        <v>62168</v>
      </c>
      <c r="BQ25" s="10">
        <v>133198</v>
      </c>
      <c r="BR25" s="4"/>
      <c r="BS25" s="21">
        <v>259838</v>
      </c>
      <c r="BT25" s="21">
        <v>1593638</v>
      </c>
      <c r="BU25" s="21">
        <v>1853476</v>
      </c>
      <c r="BV25" s="21">
        <v>376252</v>
      </c>
      <c r="BW25" s="21">
        <v>3511000</v>
      </c>
      <c r="BX25" s="37">
        <v>5740728</v>
      </c>
      <c r="BY25" s="21">
        <v>0</v>
      </c>
      <c r="BZ25" s="21">
        <v>1705191</v>
      </c>
      <c r="CA25" s="4"/>
      <c r="CB25" s="10">
        <v>273</v>
      </c>
      <c r="CC25" s="10">
        <v>4860</v>
      </c>
      <c r="CD25" s="10">
        <v>2018</v>
      </c>
      <c r="CE25" s="10">
        <v>11197</v>
      </c>
      <c r="CF25" s="10">
        <v>1269</v>
      </c>
      <c r="CG25" s="10">
        <v>14484</v>
      </c>
      <c r="CH25" s="10">
        <v>1015</v>
      </c>
      <c r="CI25" s="10">
        <v>7602</v>
      </c>
      <c r="CJ25" s="10">
        <v>531</v>
      </c>
      <c r="CK25" s="10">
        <v>9148</v>
      </c>
      <c r="CL25" s="10">
        <v>354</v>
      </c>
      <c r="CM25" s="10">
        <v>579</v>
      </c>
      <c r="CN25" s="10">
        <v>15417</v>
      </c>
      <c r="CO25" s="10">
        <v>326</v>
      </c>
      <c r="CP25" s="10">
        <v>531</v>
      </c>
      <c r="CQ25" s="10">
        <v>10005</v>
      </c>
      <c r="CR25" s="10">
        <v>5615</v>
      </c>
      <c r="CS25" s="10">
        <v>3550</v>
      </c>
      <c r="CT25" s="4"/>
      <c r="CU25" s="10">
        <v>3235</v>
      </c>
      <c r="CV25" s="10">
        <v>6</v>
      </c>
      <c r="CW25" s="10">
        <v>3241</v>
      </c>
      <c r="CX25" s="10">
        <v>11034</v>
      </c>
      <c r="CY25" s="10">
        <v>1025</v>
      </c>
      <c r="CZ25" s="10">
        <v>442</v>
      </c>
      <c r="DA25" s="10">
        <v>14275</v>
      </c>
      <c r="DB25" s="10">
        <v>560172</v>
      </c>
      <c r="DC25" s="10">
        <v>688556</v>
      </c>
      <c r="DD25" s="10">
        <v>1248728</v>
      </c>
    </row>
    <row r="26" spans="1:108" ht="15.75" customHeight="1" x14ac:dyDescent="0.2">
      <c r="A26" s="8" t="s">
        <v>133</v>
      </c>
      <c r="B26" s="4"/>
      <c r="C26" s="12">
        <v>3</v>
      </c>
      <c r="D26" s="14">
        <v>0</v>
      </c>
      <c r="E26" s="12">
        <v>106.15</v>
      </c>
      <c r="F26" s="12">
        <v>1607</v>
      </c>
      <c r="G26" s="14">
        <v>0</v>
      </c>
      <c r="H26" s="14">
        <v>0</v>
      </c>
      <c r="I26" s="4"/>
      <c r="J26" s="12">
        <v>32.5</v>
      </c>
      <c r="K26" s="12">
        <v>19.8</v>
      </c>
      <c r="L26" s="12">
        <v>6</v>
      </c>
      <c r="M26" s="12">
        <v>5.3</v>
      </c>
      <c r="N26" s="12">
        <v>0</v>
      </c>
      <c r="O26" s="12">
        <v>63.6</v>
      </c>
      <c r="P26" s="14">
        <v>0</v>
      </c>
      <c r="Q26" s="14">
        <v>0</v>
      </c>
      <c r="R26" s="14">
        <v>4</v>
      </c>
      <c r="S26" s="14">
        <v>8.3000000000000007</v>
      </c>
      <c r="T26" s="14">
        <v>13.6</v>
      </c>
      <c r="U26" s="14">
        <v>14.9</v>
      </c>
      <c r="V26" s="14">
        <v>12.8</v>
      </c>
      <c r="W26" s="14">
        <v>5</v>
      </c>
      <c r="X26" s="14">
        <v>3</v>
      </c>
      <c r="Y26" s="14">
        <v>1</v>
      </c>
      <c r="Z26" s="14">
        <v>1</v>
      </c>
      <c r="AA26" s="4"/>
      <c r="AB26" s="14">
        <v>404</v>
      </c>
      <c r="AC26" s="14">
        <v>7960</v>
      </c>
      <c r="AD26" s="14" t="s">
        <v>112</v>
      </c>
      <c r="AE26" s="12">
        <v>291833</v>
      </c>
      <c r="AF26" s="12">
        <v>5758</v>
      </c>
      <c r="AG26" s="12">
        <v>730</v>
      </c>
      <c r="AH26" s="12">
        <v>422</v>
      </c>
      <c r="AI26" s="12">
        <v>1332</v>
      </c>
      <c r="AJ26" s="14" t="s">
        <v>112</v>
      </c>
      <c r="AK26" s="14">
        <v>1275810</v>
      </c>
      <c r="AL26" s="4"/>
      <c r="AM26" s="12">
        <v>1753</v>
      </c>
      <c r="AN26" s="12">
        <v>24691</v>
      </c>
      <c r="AO26" s="12">
        <v>256288</v>
      </c>
      <c r="AP26" s="12">
        <v>1199</v>
      </c>
      <c r="AQ26" s="12">
        <v>12421</v>
      </c>
      <c r="AR26" s="12">
        <v>632026</v>
      </c>
      <c r="AS26" s="12">
        <v>20860</v>
      </c>
      <c r="AT26" s="12">
        <v>247230</v>
      </c>
      <c r="AU26" s="12">
        <v>185304</v>
      </c>
      <c r="AV26" s="12">
        <v>373801</v>
      </c>
      <c r="AW26" s="14"/>
      <c r="AX26" s="15">
        <v>1626</v>
      </c>
      <c r="AY26" s="14"/>
      <c r="AZ26" s="12">
        <v>0</v>
      </c>
      <c r="BA26" s="12">
        <v>23</v>
      </c>
      <c r="BB26" s="12">
        <v>48</v>
      </c>
      <c r="BC26" s="12">
        <v>71</v>
      </c>
      <c r="BD26" s="12">
        <v>12770</v>
      </c>
      <c r="BE26" s="12">
        <v>12841</v>
      </c>
      <c r="BF26" s="12">
        <v>18</v>
      </c>
      <c r="BG26" s="12">
        <v>16</v>
      </c>
      <c r="BH26" s="12">
        <v>0</v>
      </c>
      <c r="BI26" s="12">
        <v>16</v>
      </c>
      <c r="BJ26" s="12">
        <v>0</v>
      </c>
      <c r="BK26" s="12">
        <v>34</v>
      </c>
      <c r="BL26" s="12">
        <v>1555</v>
      </c>
      <c r="BM26" s="12">
        <v>24801</v>
      </c>
      <c r="BN26" s="12">
        <v>9095</v>
      </c>
      <c r="BO26" s="12">
        <v>33896</v>
      </c>
      <c r="BP26" s="12">
        <v>28416</v>
      </c>
      <c r="BQ26" s="12">
        <v>63867</v>
      </c>
      <c r="BR26" s="4"/>
      <c r="BS26" s="22">
        <v>2569686</v>
      </c>
      <c r="BT26" s="22">
        <v>4291675</v>
      </c>
      <c r="BU26" s="22">
        <v>6861361</v>
      </c>
      <c r="BV26" s="12" t="s">
        <v>112</v>
      </c>
      <c r="BW26" s="22">
        <v>7807058</v>
      </c>
      <c r="BX26" s="39">
        <f>SUM(BU26,BW26)</f>
        <v>14668419</v>
      </c>
      <c r="BY26" s="22">
        <v>0</v>
      </c>
      <c r="BZ26" s="22">
        <v>6072901</v>
      </c>
      <c r="CA26" s="4"/>
      <c r="CB26" s="12">
        <v>30</v>
      </c>
      <c r="CC26" s="12">
        <v>0</v>
      </c>
      <c r="CD26" s="12">
        <v>4720</v>
      </c>
      <c r="CE26" s="12">
        <v>29423</v>
      </c>
      <c r="CF26" s="12">
        <v>18992</v>
      </c>
      <c r="CG26" s="12">
        <v>53135</v>
      </c>
      <c r="CH26" s="12">
        <v>2682</v>
      </c>
      <c r="CI26" s="12">
        <v>19259</v>
      </c>
      <c r="CJ26" s="12">
        <v>7348</v>
      </c>
      <c r="CK26" s="12">
        <v>29289</v>
      </c>
      <c r="CL26" s="12">
        <v>1098</v>
      </c>
      <c r="CM26" s="12">
        <v>1110</v>
      </c>
      <c r="CN26" s="12">
        <v>55343</v>
      </c>
      <c r="CO26" s="12">
        <v>705</v>
      </c>
      <c r="CP26" s="12">
        <v>823</v>
      </c>
      <c r="CQ26" s="12">
        <v>30817</v>
      </c>
      <c r="CR26" s="12">
        <v>11327</v>
      </c>
      <c r="CS26" s="12">
        <v>5242</v>
      </c>
      <c r="CT26" s="4"/>
      <c r="CU26" s="12">
        <v>11495</v>
      </c>
      <c r="CV26" s="12">
        <v>0</v>
      </c>
      <c r="CW26" s="12">
        <v>11495</v>
      </c>
      <c r="CX26" s="12">
        <v>31769</v>
      </c>
      <c r="CY26" s="12">
        <v>4038</v>
      </c>
      <c r="CZ26" s="12">
        <v>499</v>
      </c>
      <c r="DA26" s="12">
        <v>43264</v>
      </c>
      <c r="DB26" s="12">
        <v>0</v>
      </c>
      <c r="DC26" s="12">
        <v>0</v>
      </c>
      <c r="DD26" s="12">
        <v>0</v>
      </c>
    </row>
    <row r="27" spans="1:108" ht="15.75" customHeight="1" x14ac:dyDescent="0.2">
      <c r="A27" s="7" t="s">
        <v>134</v>
      </c>
      <c r="B27" s="4"/>
      <c r="C27" s="10">
        <v>5</v>
      </c>
      <c r="D27" s="11">
        <v>16453</v>
      </c>
      <c r="E27" s="10">
        <v>80</v>
      </c>
      <c r="F27" s="10">
        <v>1591</v>
      </c>
      <c r="G27" s="11">
        <v>71336</v>
      </c>
      <c r="H27" s="11">
        <v>0</v>
      </c>
      <c r="I27" s="4"/>
      <c r="J27" s="10">
        <v>27.1</v>
      </c>
      <c r="K27" s="10">
        <v>31.8</v>
      </c>
      <c r="L27" s="10">
        <v>35</v>
      </c>
      <c r="M27" s="10">
        <v>3.6</v>
      </c>
      <c r="N27" s="10">
        <v>0</v>
      </c>
      <c r="O27" s="10">
        <v>97.5</v>
      </c>
      <c r="P27" s="11">
        <v>0</v>
      </c>
      <c r="Q27" s="11">
        <v>26.7</v>
      </c>
      <c r="R27" s="11">
        <v>14.2</v>
      </c>
      <c r="S27" s="11">
        <v>19.7</v>
      </c>
      <c r="T27" s="11">
        <v>7.9</v>
      </c>
      <c r="U27" s="11">
        <v>3.5</v>
      </c>
      <c r="V27" s="11">
        <v>8.8000000000000007</v>
      </c>
      <c r="W27" s="11">
        <v>9.8000000000000007</v>
      </c>
      <c r="X27" s="11">
        <v>5</v>
      </c>
      <c r="Y27" s="11">
        <v>0</v>
      </c>
      <c r="Z27" s="11">
        <v>2</v>
      </c>
      <c r="AA27" s="4"/>
      <c r="AB27" s="11">
        <v>688</v>
      </c>
      <c r="AC27" s="11">
        <v>15086</v>
      </c>
      <c r="AD27" s="11">
        <v>0</v>
      </c>
      <c r="AE27" s="10">
        <v>250889</v>
      </c>
      <c r="AF27" s="10">
        <v>21413</v>
      </c>
      <c r="AG27" s="10">
        <v>9776</v>
      </c>
      <c r="AH27" s="10">
        <v>5461</v>
      </c>
      <c r="AI27" s="10">
        <v>4270</v>
      </c>
      <c r="AJ27" s="11">
        <v>11192</v>
      </c>
      <c r="AK27" s="11">
        <v>727949</v>
      </c>
      <c r="AL27" s="4"/>
      <c r="AM27" s="10">
        <v>7555</v>
      </c>
      <c r="AN27" s="10">
        <v>6461</v>
      </c>
      <c r="AO27" s="10">
        <v>1327175</v>
      </c>
      <c r="AP27" s="10">
        <v>5916</v>
      </c>
      <c r="AQ27" s="10">
        <v>2828</v>
      </c>
      <c r="AR27" s="10">
        <v>236488</v>
      </c>
      <c r="AS27" s="10">
        <v>9400</v>
      </c>
      <c r="AT27" s="10">
        <v>1</v>
      </c>
      <c r="AU27" s="10">
        <v>0</v>
      </c>
      <c r="AV27" s="10" t="s">
        <v>112</v>
      </c>
      <c r="AW27" s="11">
        <v>340</v>
      </c>
      <c r="AX27" s="11">
        <v>36797</v>
      </c>
      <c r="AY27" s="11">
        <v>939907</v>
      </c>
      <c r="AZ27" s="10">
        <v>0</v>
      </c>
      <c r="BA27" s="10">
        <v>23</v>
      </c>
      <c r="BB27" s="10">
        <v>0</v>
      </c>
      <c r="BC27" s="10">
        <v>23</v>
      </c>
      <c r="BD27" s="10">
        <v>0</v>
      </c>
      <c r="BE27" s="10">
        <v>23</v>
      </c>
      <c r="BF27" s="10">
        <v>173</v>
      </c>
      <c r="BG27" s="10">
        <v>10</v>
      </c>
      <c r="BH27" s="10">
        <v>0</v>
      </c>
      <c r="BI27" s="10">
        <v>10</v>
      </c>
      <c r="BJ27" s="10">
        <v>0</v>
      </c>
      <c r="BK27" s="10">
        <v>183</v>
      </c>
      <c r="BL27" s="10">
        <v>1148</v>
      </c>
      <c r="BM27" s="10">
        <v>979</v>
      </c>
      <c r="BN27" s="10">
        <v>9699</v>
      </c>
      <c r="BO27" s="10">
        <v>10678</v>
      </c>
      <c r="BP27" s="10">
        <v>57260</v>
      </c>
      <c r="BQ27" s="10">
        <v>69086</v>
      </c>
      <c r="BR27" s="4"/>
      <c r="BS27" s="21">
        <v>681458</v>
      </c>
      <c r="BT27" s="21">
        <v>7579724</v>
      </c>
      <c r="BU27" s="21">
        <v>8261182</v>
      </c>
      <c r="BV27" s="21">
        <v>1136155</v>
      </c>
      <c r="BW27" s="21">
        <v>9048728</v>
      </c>
      <c r="BX27" s="37">
        <v>18446065</v>
      </c>
      <c r="BY27" s="21">
        <v>0</v>
      </c>
      <c r="BZ27" s="21">
        <v>7355460</v>
      </c>
      <c r="CA27" s="4"/>
      <c r="CB27" s="10">
        <v>25</v>
      </c>
      <c r="CC27" s="10">
        <v>1897</v>
      </c>
      <c r="CD27" s="10">
        <v>6325</v>
      </c>
      <c r="CE27" s="10">
        <v>19939</v>
      </c>
      <c r="CF27" s="10">
        <v>903</v>
      </c>
      <c r="CG27" s="10">
        <v>27167</v>
      </c>
      <c r="CH27" s="10">
        <v>4412</v>
      </c>
      <c r="CI27" s="10">
        <v>16370</v>
      </c>
      <c r="CJ27" s="10">
        <v>605</v>
      </c>
      <c r="CK27" s="10">
        <v>21387</v>
      </c>
      <c r="CL27" s="10">
        <v>1705</v>
      </c>
      <c r="CM27" s="10">
        <v>2034</v>
      </c>
      <c r="CN27" s="10">
        <v>30906</v>
      </c>
      <c r="CO27" s="10">
        <v>1536</v>
      </c>
      <c r="CP27" s="10">
        <v>1847</v>
      </c>
      <c r="CQ27" s="10">
        <v>24770</v>
      </c>
      <c r="CR27" s="10">
        <v>377</v>
      </c>
      <c r="CS27" s="10">
        <v>195</v>
      </c>
      <c r="CT27" s="4"/>
      <c r="CU27" s="10">
        <v>17760</v>
      </c>
      <c r="CV27" s="10">
        <v>6410</v>
      </c>
      <c r="CW27" s="10">
        <v>24170</v>
      </c>
      <c r="CX27" s="10">
        <v>65784</v>
      </c>
      <c r="CY27" s="10">
        <v>6580</v>
      </c>
      <c r="CZ27" s="10">
        <v>2178</v>
      </c>
      <c r="DA27" s="10">
        <v>89954</v>
      </c>
      <c r="DB27" s="10">
        <v>0</v>
      </c>
      <c r="DC27" s="10">
        <v>0</v>
      </c>
      <c r="DD27" s="10">
        <v>0</v>
      </c>
    </row>
    <row r="28" spans="1:108" ht="15.75" customHeight="1" x14ac:dyDescent="0.2">
      <c r="A28" s="8" t="s">
        <v>135</v>
      </c>
      <c r="B28" s="4"/>
      <c r="C28" s="12">
        <v>1</v>
      </c>
      <c r="D28" s="14">
        <v>6801</v>
      </c>
      <c r="E28" s="12">
        <v>58.3</v>
      </c>
      <c r="F28" s="12">
        <v>1059</v>
      </c>
      <c r="G28" s="14">
        <v>6454</v>
      </c>
      <c r="H28" s="14">
        <v>0</v>
      </c>
      <c r="I28" s="4"/>
      <c r="J28" s="12">
        <v>17.600000000000001</v>
      </c>
      <c r="K28" s="12">
        <v>5</v>
      </c>
      <c r="L28" s="12">
        <v>10</v>
      </c>
      <c r="M28" s="12">
        <v>3</v>
      </c>
      <c r="N28" s="12">
        <v>0</v>
      </c>
      <c r="O28" s="12">
        <v>35.6</v>
      </c>
      <c r="P28" s="14">
        <v>0</v>
      </c>
      <c r="Q28" s="14">
        <v>0</v>
      </c>
      <c r="R28" s="14">
        <v>10</v>
      </c>
      <c r="S28" s="14">
        <v>6</v>
      </c>
      <c r="T28" s="14">
        <v>10.6</v>
      </c>
      <c r="U28" s="14">
        <v>2</v>
      </c>
      <c r="V28" s="14">
        <v>2</v>
      </c>
      <c r="W28" s="14">
        <v>3</v>
      </c>
      <c r="X28" s="14">
        <v>1</v>
      </c>
      <c r="Y28" s="14">
        <v>0</v>
      </c>
      <c r="Z28" s="14">
        <v>1</v>
      </c>
      <c r="AA28" s="4"/>
      <c r="AB28" s="14">
        <v>80</v>
      </c>
      <c r="AC28" s="14">
        <v>1837</v>
      </c>
      <c r="AD28" s="14">
        <v>8670</v>
      </c>
      <c r="AE28" s="12">
        <v>87882</v>
      </c>
      <c r="AF28" s="12">
        <v>50321</v>
      </c>
      <c r="AG28" s="12">
        <v>2853</v>
      </c>
      <c r="AH28" s="12">
        <v>930</v>
      </c>
      <c r="AI28" s="12">
        <v>3109</v>
      </c>
      <c r="AJ28" s="14">
        <v>0</v>
      </c>
      <c r="AK28" s="14">
        <v>748544</v>
      </c>
      <c r="AL28" s="4"/>
      <c r="AM28" s="12">
        <v>20050</v>
      </c>
      <c r="AN28" s="12">
        <v>4672</v>
      </c>
      <c r="AO28" s="12">
        <v>389245</v>
      </c>
      <c r="AP28" s="12">
        <v>2425</v>
      </c>
      <c r="AQ28" s="12">
        <v>4672</v>
      </c>
      <c r="AR28" s="12">
        <v>79459</v>
      </c>
      <c r="AS28" s="12">
        <v>13282</v>
      </c>
      <c r="AT28" s="12">
        <v>80635</v>
      </c>
      <c r="AU28" s="12">
        <v>11286</v>
      </c>
      <c r="AV28" s="12">
        <v>315271</v>
      </c>
      <c r="AW28" s="14">
        <v>0</v>
      </c>
      <c r="AX28" s="14">
        <v>0</v>
      </c>
      <c r="AY28" s="14">
        <v>0</v>
      </c>
      <c r="AZ28" s="12">
        <v>0</v>
      </c>
      <c r="BA28" s="12">
        <v>0</v>
      </c>
      <c r="BB28" s="12">
        <v>0</v>
      </c>
      <c r="BC28" s="12">
        <v>0</v>
      </c>
      <c r="BD28" s="12">
        <v>0</v>
      </c>
      <c r="BE28" s="12">
        <v>0</v>
      </c>
      <c r="BF28" s="12">
        <v>39</v>
      </c>
      <c r="BG28" s="12">
        <v>18</v>
      </c>
      <c r="BH28" s="12">
        <v>0</v>
      </c>
      <c r="BI28" s="12">
        <v>18</v>
      </c>
      <c r="BJ28" s="12">
        <v>0</v>
      </c>
      <c r="BK28" s="12">
        <v>57</v>
      </c>
      <c r="BL28" s="12">
        <v>27</v>
      </c>
      <c r="BM28" s="12">
        <v>193</v>
      </c>
      <c r="BN28" s="12">
        <v>6808</v>
      </c>
      <c r="BO28" s="12">
        <v>7001</v>
      </c>
      <c r="BP28" s="12">
        <v>31397</v>
      </c>
      <c r="BQ28" s="12">
        <v>38425</v>
      </c>
      <c r="BR28" s="4"/>
      <c r="BS28" s="22">
        <v>269079</v>
      </c>
      <c r="BT28" s="22">
        <v>2088054</v>
      </c>
      <c r="BU28" s="22">
        <v>2357133</v>
      </c>
      <c r="BV28" s="22">
        <v>73945</v>
      </c>
      <c r="BW28" s="22">
        <v>3253399</v>
      </c>
      <c r="BX28" s="36">
        <v>5684477</v>
      </c>
      <c r="BY28" s="22">
        <v>15000</v>
      </c>
      <c r="BZ28" s="22">
        <v>1985518</v>
      </c>
      <c r="CA28" s="4"/>
      <c r="CB28" s="12">
        <v>122</v>
      </c>
      <c r="CC28" s="12">
        <v>65</v>
      </c>
      <c r="CD28" s="12">
        <v>2960</v>
      </c>
      <c r="CE28" s="12">
        <v>13196</v>
      </c>
      <c r="CF28" s="12">
        <v>764</v>
      </c>
      <c r="CG28" s="12">
        <v>16920</v>
      </c>
      <c r="CH28" s="12">
        <v>1901</v>
      </c>
      <c r="CI28" s="12">
        <v>9528</v>
      </c>
      <c r="CJ28" s="12">
        <v>302</v>
      </c>
      <c r="CK28" s="12">
        <v>11731</v>
      </c>
      <c r="CL28" s="12">
        <v>437</v>
      </c>
      <c r="CM28" s="12">
        <v>575</v>
      </c>
      <c r="CN28" s="12">
        <v>17932</v>
      </c>
      <c r="CO28" s="12">
        <v>404</v>
      </c>
      <c r="CP28" s="12">
        <v>528</v>
      </c>
      <c r="CQ28" s="12">
        <v>12663</v>
      </c>
      <c r="CR28" s="12">
        <v>333</v>
      </c>
      <c r="CS28" s="12">
        <v>267</v>
      </c>
      <c r="CT28" s="4"/>
      <c r="CU28" s="12">
        <v>2381</v>
      </c>
      <c r="CV28" s="12">
        <v>1731</v>
      </c>
      <c r="CW28" s="12">
        <v>4112</v>
      </c>
      <c r="CX28" s="12">
        <v>4630</v>
      </c>
      <c r="CY28" s="12">
        <v>765</v>
      </c>
      <c r="CZ28" s="12">
        <v>327</v>
      </c>
      <c r="DA28" s="12">
        <v>8742</v>
      </c>
      <c r="DB28" s="12">
        <v>0</v>
      </c>
      <c r="DC28" s="12">
        <v>0</v>
      </c>
      <c r="DD28" s="12">
        <v>0</v>
      </c>
    </row>
    <row r="29" spans="1:108" ht="15.75" customHeight="1" x14ac:dyDescent="0.2">
      <c r="A29" s="7" t="s">
        <v>136</v>
      </c>
      <c r="B29" s="4"/>
      <c r="C29" s="10">
        <v>12</v>
      </c>
      <c r="D29" s="11">
        <v>32679</v>
      </c>
      <c r="E29" s="10">
        <v>91.5</v>
      </c>
      <c r="F29" s="10">
        <v>4699</v>
      </c>
      <c r="G29" s="11">
        <v>75074</v>
      </c>
      <c r="H29" s="11">
        <v>18603</v>
      </c>
      <c r="I29" s="4"/>
      <c r="J29" s="10">
        <v>131</v>
      </c>
      <c r="K29" s="10">
        <v>40</v>
      </c>
      <c r="L29" s="10">
        <v>1</v>
      </c>
      <c r="M29" s="10">
        <v>19</v>
      </c>
      <c r="N29" s="10"/>
      <c r="O29" s="10">
        <v>191</v>
      </c>
      <c r="P29" s="11"/>
      <c r="Q29" s="16" t="s">
        <v>137</v>
      </c>
      <c r="R29" s="16">
        <v>4</v>
      </c>
      <c r="S29" s="16">
        <v>36</v>
      </c>
      <c r="T29" s="16">
        <v>39</v>
      </c>
      <c r="U29" s="16">
        <v>44</v>
      </c>
      <c r="V29" s="16">
        <v>26</v>
      </c>
      <c r="W29" s="16">
        <v>14</v>
      </c>
      <c r="X29" s="16">
        <v>15</v>
      </c>
      <c r="Y29" s="16">
        <v>7</v>
      </c>
      <c r="Z29" s="16">
        <v>19</v>
      </c>
      <c r="AA29" s="4"/>
      <c r="AB29" s="11">
        <v>797</v>
      </c>
      <c r="AC29" s="11">
        <v>26233</v>
      </c>
      <c r="AD29" s="11">
        <v>140669</v>
      </c>
      <c r="AE29" s="10">
        <v>916898</v>
      </c>
      <c r="AF29" s="10">
        <v>80569</v>
      </c>
      <c r="AG29" s="10">
        <v>11555</v>
      </c>
      <c r="AH29" s="10">
        <v>23319</v>
      </c>
      <c r="AI29" s="10">
        <v>40148</v>
      </c>
      <c r="AJ29" s="11"/>
      <c r="AK29" s="11">
        <v>3194211</v>
      </c>
      <c r="AL29" s="4"/>
      <c r="AM29" s="10">
        <v>36346</v>
      </c>
      <c r="AN29" s="10">
        <v>1987</v>
      </c>
      <c r="AO29" s="10">
        <v>2976623</v>
      </c>
      <c r="AP29" s="10">
        <v>33790</v>
      </c>
      <c r="AQ29" s="10">
        <v>0</v>
      </c>
      <c r="AR29" s="10">
        <v>968771</v>
      </c>
      <c r="AS29" s="10">
        <v>9967</v>
      </c>
      <c r="AT29" s="10">
        <v>146490</v>
      </c>
      <c r="AU29" s="10">
        <v>40637</v>
      </c>
      <c r="AV29" s="10" t="s">
        <v>112</v>
      </c>
      <c r="AW29" s="11">
        <v>0</v>
      </c>
      <c r="AX29" s="11">
        <v>321</v>
      </c>
      <c r="AY29" s="11">
        <v>0</v>
      </c>
      <c r="AZ29" s="10">
        <v>31</v>
      </c>
      <c r="BA29" s="10">
        <v>37</v>
      </c>
      <c r="BB29" s="10">
        <v>114</v>
      </c>
      <c r="BC29" s="10">
        <v>151</v>
      </c>
      <c r="BD29" s="10">
        <v>125</v>
      </c>
      <c r="BE29" s="10">
        <v>307</v>
      </c>
      <c r="BF29" s="10">
        <v>21</v>
      </c>
      <c r="BG29" s="10">
        <v>4</v>
      </c>
      <c r="BH29" s="10">
        <v>39</v>
      </c>
      <c r="BI29" s="10">
        <v>43</v>
      </c>
      <c r="BJ29" s="10">
        <v>0</v>
      </c>
      <c r="BK29" s="10">
        <v>64</v>
      </c>
      <c r="BL29" s="10">
        <v>1769</v>
      </c>
      <c r="BM29" s="10">
        <v>135158</v>
      </c>
      <c r="BN29" s="10">
        <v>9929</v>
      </c>
      <c r="BO29" s="10">
        <v>145087</v>
      </c>
      <c r="BP29" s="10">
        <v>84816</v>
      </c>
      <c r="BQ29" s="10">
        <v>231672</v>
      </c>
      <c r="BR29" s="4"/>
      <c r="BS29" s="21">
        <v>5189795</v>
      </c>
      <c r="BT29" s="21">
        <v>12869767</v>
      </c>
      <c r="BU29" s="21">
        <v>18059562</v>
      </c>
      <c r="BV29" s="21">
        <v>0</v>
      </c>
      <c r="BW29" s="21">
        <v>18150614</v>
      </c>
      <c r="BX29" s="37">
        <v>36210176</v>
      </c>
      <c r="BY29" s="21">
        <v>0</v>
      </c>
      <c r="BZ29" s="21">
        <v>14757712</v>
      </c>
      <c r="CA29" s="4"/>
      <c r="CB29" s="10">
        <v>717</v>
      </c>
      <c r="CC29" s="10">
        <v>0</v>
      </c>
      <c r="CD29" s="10">
        <v>26075</v>
      </c>
      <c r="CE29" s="10">
        <v>28410</v>
      </c>
      <c r="CF29" s="10">
        <v>1111</v>
      </c>
      <c r="CG29" s="10">
        <v>55596</v>
      </c>
      <c r="CH29" s="10">
        <v>19007</v>
      </c>
      <c r="CI29" s="10">
        <v>23179</v>
      </c>
      <c r="CJ29" s="10">
        <v>450</v>
      </c>
      <c r="CK29" s="10">
        <v>42636</v>
      </c>
      <c r="CL29" s="10">
        <v>3693</v>
      </c>
      <c r="CM29" s="10">
        <v>4021</v>
      </c>
      <c r="CN29" s="10">
        <v>63310</v>
      </c>
      <c r="CO29" s="10">
        <v>3156</v>
      </c>
      <c r="CP29" s="10">
        <v>3699</v>
      </c>
      <c r="CQ29" s="10">
        <v>49491</v>
      </c>
      <c r="CR29" s="10">
        <v>878</v>
      </c>
      <c r="CS29" s="10">
        <v>493</v>
      </c>
      <c r="CT29" s="4"/>
      <c r="CU29" s="10">
        <v>10099</v>
      </c>
      <c r="CV29" s="10">
        <v>25368</v>
      </c>
      <c r="CW29" s="10">
        <v>35467</v>
      </c>
      <c r="CX29" s="10">
        <v>538</v>
      </c>
      <c r="CY29" s="10">
        <v>5063</v>
      </c>
      <c r="CZ29" s="10">
        <v>7622</v>
      </c>
      <c r="DA29" s="10">
        <v>36005</v>
      </c>
      <c r="DB29" s="10">
        <v>704266</v>
      </c>
      <c r="DC29" s="10">
        <v>2068532</v>
      </c>
      <c r="DD29" s="10">
        <v>2772798</v>
      </c>
    </row>
    <row r="30" spans="1:108" ht="15.75" customHeight="1" x14ac:dyDescent="0.2">
      <c r="A30" s="8" t="s">
        <v>138</v>
      </c>
      <c r="B30" s="4"/>
      <c r="C30" s="12">
        <v>3</v>
      </c>
      <c r="D30" s="14">
        <v>11421</v>
      </c>
      <c r="E30" s="12">
        <v>67.12</v>
      </c>
      <c r="F30" s="12">
        <v>726</v>
      </c>
      <c r="G30" s="14"/>
      <c r="H30" s="14">
        <v>1535</v>
      </c>
      <c r="I30" s="4"/>
      <c r="J30" s="12">
        <v>15</v>
      </c>
      <c r="K30" s="12"/>
      <c r="L30" s="12">
        <v>25.3</v>
      </c>
      <c r="M30" s="12">
        <v>14.5</v>
      </c>
      <c r="N30" s="12">
        <v>1</v>
      </c>
      <c r="O30" s="12">
        <v>55.8</v>
      </c>
      <c r="P30" s="14"/>
      <c r="Q30" s="14">
        <v>0.7</v>
      </c>
      <c r="R30" s="14">
        <v>3.6</v>
      </c>
      <c r="S30" s="14">
        <v>15.1</v>
      </c>
      <c r="T30" s="14">
        <v>9</v>
      </c>
      <c r="U30" s="14">
        <v>14.6</v>
      </c>
      <c r="V30" s="14">
        <v>3.9</v>
      </c>
      <c r="W30" s="14">
        <v>4</v>
      </c>
      <c r="X30" s="14">
        <v>2</v>
      </c>
      <c r="Y30" s="14"/>
      <c r="Z30" s="14">
        <v>3</v>
      </c>
      <c r="AA30" s="4"/>
      <c r="AB30" s="14">
        <v>163</v>
      </c>
      <c r="AC30" s="14">
        <v>4136</v>
      </c>
      <c r="AD30" s="14">
        <v>7553</v>
      </c>
      <c r="AE30" s="12">
        <v>90850</v>
      </c>
      <c r="AF30" s="12">
        <v>6740</v>
      </c>
      <c r="AG30" s="12">
        <v>39</v>
      </c>
      <c r="AH30" s="12">
        <v>1145</v>
      </c>
      <c r="AI30" s="12">
        <v>3187</v>
      </c>
      <c r="AJ30" s="14"/>
      <c r="AK30" s="14">
        <v>220070</v>
      </c>
      <c r="AL30" s="4"/>
      <c r="AM30" s="12">
        <v>15092</v>
      </c>
      <c r="AN30" s="12">
        <v>3991</v>
      </c>
      <c r="AO30" s="12">
        <v>648806</v>
      </c>
      <c r="AP30" s="12">
        <v>1167</v>
      </c>
      <c r="AQ30" s="12">
        <v>3019</v>
      </c>
      <c r="AR30" s="12">
        <v>241776</v>
      </c>
      <c r="AS30" s="12">
        <v>6685</v>
      </c>
      <c r="AT30" s="12">
        <v>131079</v>
      </c>
      <c r="AU30" s="12">
        <v>55153</v>
      </c>
      <c r="AV30" s="12">
        <v>502139</v>
      </c>
      <c r="AW30" s="14">
        <v>0</v>
      </c>
      <c r="AX30" s="14">
        <v>4988</v>
      </c>
      <c r="AY30" s="14">
        <v>196962</v>
      </c>
      <c r="AZ30" s="12">
        <v>0</v>
      </c>
      <c r="BA30" s="12">
        <v>16</v>
      </c>
      <c r="BB30" s="12">
        <v>0</v>
      </c>
      <c r="BC30" s="12">
        <v>16</v>
      </c>
      <c r="BD30" s="12">
        <v>15899</v>
      </c>
      <c r="BE30" s="12">
        <v>15915</v>
      </c>
      <c r="BF30" s="12">
        <v>1</v>
      </c>
      <c r="BG30" s="12">
        <v>0</v>
      </c>
      <c r="BH30" s="12">
        <v>0</v>
      </c>
      <c r="BI30" s="12">
        <v>0</v>
      </c>
      <c r="BJ30" s="12">
        <v>0</v>
      </c>
      <c r="BK30" s="12">
        <v>1</v>
      </c>
      <c r="BL30" s="12">
        <v>799</v>
      </c>
      <c r="BM30" s="12">
        <v>918</v>
      </c>
      <c r="BN30" s="12">
        <v>5140</v>
      </c>
      <c r="BO30" s="12">
        <v>6058</v>
      </c>
      <c r="BP30" s="12">
        <v>77240</v>
      </c>
      <c r="BQ30" s="12">
        <v>84097</v>
      </c>
      <c r="BR30" s="4"/>
      <c r="BS30" s="22">
        <v>375853</v>
      </c>
      <c r="BT30" s="22">
        <v>3404981</v>
      </c>
      <c r="BU30" s="22">
        <v>3780834</v>
      </c>
      <c r="BV30" s="22">
        <v>373307</v>
      </c>
      <c r="BW30" s="22">
        <v>5496862</v>
      </c>
      <c r="BX30" s="36">
        <v>9651003</v>
      </c>
      <c r="BY30" s="22">
        <v>57810</v>
      </c>
      <c r="BZ30" s="22">
        <v>3210902</v>
      </c>
      <c r="CA30" s="4"/>
      <c r="CB30" s="12">
        <v>35</v>
      </c>
      <c r="CC30" s="12">
        <v>61</v>
      </c>
      <c r="CD30" s="12">
        <v>4182</v>
      </c>
      <c r="CE30" s="12">
        <v>16172</v>
      </c>
      <c r="CF30" s="12">
        <v>1061</v>
      </c>
      <c r="CG30" s="12">
        <v>21415</v>
      </c>
      <c r="CH30" s="12">
        <v>1997</v>
      </c>
      <c r="CI30" s="12">
        <v>9279</v>
      </c>
      <c r="CJ30" s="12">
        <v>382</v>
      </c>
      <c r="CK30" s="12">
        <v>11658</v>
      </c>
      <c r="CL30" s="12">
        <v>563</v>
      </c>
      <c r="CM30" s="12">
        <v>764</v>
      </c>
      <c r="CN30" s="12">
        <v>22742</v>
      </c>
      <c r="CO30" s="12">
        <v>511</v>
      </c>
      <c r="CP30" s="12">
        <v>798</v>
      </c>
      <c r="CQ30" s="12">
        <v>12967</v>
      </c>
      <c r="CR30" s="12">
        <v>17444</v>
      </c>
      <c r="CS30" s="12">
        <v>8690</v>
      </c>
      <c r="CT30" s="4"/>
      <c r="CU30" s="12">
        <v>1509</v>
      </c>
      <c r="CV30" s="12" t="s">
        <v>112</v>
      </c>
      <c r="CW30" s="12" t="s">
        <v>112</v>
      </c>
      <c r="CX30" s="12">
        <v>18250</v>
      </c>
      <c r="CY30" s="12">
        <v>1874</v>
      </c>
      <c r="CZ30" s="12">
        <v>271</v>
      </c>
      <c r="DA30" s="12" t="s">
        <v>112</v>
      </c>
      <c r="DB30" s="12" t="s">
        <v>112</v>
      </c>
      <c r="DC30" s="12" t="s">
        <v>112</v>
      </c>
      <c r="DD30" s="12" t="s">
        <v>112</v>
      </c>
    </row>
    <row r="31" spans="1:108" ht="15.75" customHeight="1" x14ac:dyDescent="0.2">
      <c r="A31" s="7" t="s">
        <v>139</v>
      </c>
      <c r="B31" s="4"/>
      <c r="C31" s="10">
        <v>4</v>
      </c>
      <c r="D31" s="11">
        <v>26256</v>
      </c>
      <c r="E31" s="10">
        <v>91</v>
      </c>
      <c r="F31" s="10">
        <v>4258</v>
      </c>
      <c r="G31" s="11">
        <v>46706</v>
      </c>
      <c r="H31" s="11">
        <v>7627</v>
      </c>
      <c r="I31" s="4"/>
      <c r="J31" s="10">
        <v>98.4</v>
      </c>
      <c r="K31" s="10">
        <v>50.2</v>
      </c>
      <c r="L31" s="10">
        <v>16.5</v>
      </c>
      <c r="M31" s="10">
        <v>5</v>
      </c>
      <c r="N31" s="10">
        <v>0</v>
      </c>
      <c r="O31" s="10">
        <v>170.1</v>
      </c>
      <c r="P31" s="11">
        <v>3</v>
      </c>
      <c r="Q31" s="11">
        <v>0</v>
      </c>
      <c r="R31" s="11">
        <v>2.1</v>
      </c>
      <c r="S31" s="11">
        <v>47.9</v>
      </c>
      <c r="T31" s="11">
        <v>16.5</v>
      </c>
      <c r="U31" s="11">
        <v>52.9</v>
      </c>
      <c r="V31" s="11">
        <v>27.8</v>
      </c>
      <c r="W31" s="11">
        <v>7.9</v>
      </c>
      <c r="X31" s="11">
        <v>7</v>
      </c>
      <c r="Y31" s="11">
        <v>4</v>
      </c>
      <c r="Z31" s="11">
        <v>1</v>
      </c>
      <c r="AA31" s="4"/>
      <c r="AB31" s="11">
        <v>253</v>
      </c>
      <c r="AC31" s="11">
        <v>5967</v>
      </c>
      <c r="AD31" s="11">
        <v>64045</v>
      </c>
      <c r="AE31" s="10">
        <v>155692</v>
      </c>
      <c r="AF31" s="10">
        <v>26044</v>
      </c>
      <c r="AG31" s="10">
        <v>524</v>
      </c>
      <c r="AH31" s="10">
        <v>8474</v>
      </c>
      <c r="AI31" s="10">
        <v>8847</v>
      </c>
      <c r="AJ31" s="11">
        <v>15889</v>
      </c>
      <c r="AK31" s="11">
        <v>2669371</v>
      </c>
      <c r="AL31" s="4"/>
      <c r="AM31" s="10">
        <v>10619</v>
      </c>
      <c r="AN31" s="10">
        <v>25633</v>
      </c>
      <c r="AO31" s="10">
        <v>1606774</v>
      </c>
      <c r="AP31" s="10">
        <v>10083</v>
      </c>
      <c r="AQ31" s="10">
        <v>15681</v>
      </c>
      <c r="AR31" s="10">
        <v>300788</v>
      </c>
      <c r="AS31" s="10">
        <v>9856</v>
      </c>
      <c r="AT31" s="10">
        <v>60</v>
      </c>
      <c r="AU31" s="10">
        <v>1213</v>
      </c>
      <c r="AV31" s="10">
        <v>1066863</v>
      </c>
      <c r="AW31" s="11">
        <v>489</v>
      </c>
      <c r="AX31" s="11">
        <v>19713</v>
      </c>
      <c r="AY31" s="11">
        <v>83763</v>
      </c>
      <c r="AZ31" s="10">
        <v>3</v>
      </c>
      <c r="BA31" s="10">
        <v>29</v>
      </c>
      <c r="BB31" s="10">
        <v>0</v>
      </c>
      <c r="BC31" s="10">
        <v>29</v>
      </c>
      <c r="BD31" s="10">
        <v>0</v>
      </c>
      <c r="BE31" s="10">
        <v>32</v>
      </c>
      <c r="BF31" s="10">
        <v>120</v>
      </c>
      <c r="BG31" s="10">
        <v>27</v>
      </c>
      <c r="BH31" s="10">
        <v>0</v>
      </c>
      <c r="BI31" s="10">
        <v>27</v>
      </c>
      <c r="BJ31" s="10">
        <v>0</v>
      </c>
      <c r="BK31" s="10">
        <v>147</v>
      </c>
      <c r="BL31" s="10">
        <v>572</v>
      </c>
      <c r="BM31" s="10">
        <v>581</v>
      </c>
      <c r="BN31" s="10">
        <v>10214</v>
      </c>
      <c r="BO31" s="10">
        <v>10795</v>
      </c>
      <c r="BP31" s="10">
        <v>48742</v>
      </c>
      <c r="BQ31" s="10">
        <v>60109</v>
      </c>
      <c r="BR31" s="4"/>
      <c r="BS31" s="21">
        <v>4614253</v>
      </c>
      <c r="BT31" s="21">
        <v>14162155</v>
      </c>
      <c r="BU31" s="21">
        <v>18776408</v>
      </c>
      <c r="BV31" s="21">
        <v>4107031</v>
      </c>
      <c r="BW31" s="21">
        <v>18047278</v>
      </c>
      <c r="BX31" s="37">
        <v>40930717</v>
      </c>
      <c r="BY31" s="21">
        <v>0</v>
      </c>
      <c r="BZ31" s="21">
        <v>17545255</v>
      </c>
      <c r="CA31" s="4"/>
      <c r="CB31" s="10">
        <v>177</v>
      </c>
      <c r="CC31" s="10">
        <v>388</v>
      </c>
      <c r="CD31" s="10">
        <v>16468</v>
      </c>
      <c r="CE31" s="10">
        <v>35067</v>
      </c>
      <c r="CF31" s="10">
        <v>1946</v>
      </c>
      <c r="CG31" s="10">
        <v>53481</v>
      </c>
      <c r="CH31" s="10">
        <v>9688</v>
      </c>
      <c r="CI31" s="10">
        <v>29029</v>
      </c>
      <c r="CJ31" s="10">
        <v>878</v>
      </c>
      <c r="CK31" s="10">
        <v>39595</v>
      </c>
      <c r="CL31" s="10">
        <v>6546</v>
      </c>
      <c r="CM31" s="10">
        <v>3303</v>
      </c>
      <c r="CN31" s="10">
        <v>63330</v>
      </c>
      <c r="CO31" s="10">
        <v>3095</v>
      </c>
      <c r="CP31" s="10">
        <v>3024</v>
      </c>
      <c r="CQ31" s="10">
        <v>45714</v>
      </c>
      <c r="CR31" s="10">
        <v>2433</v>
      </c>
      <c r="CS31" s="10">
        <v>712</v>
      </c>
      <c r="CT31" s="4"/>
      <c r="CU31" s="10">
        <v>9598</v>
      </c>
      <c r="CV31" s="10">
        <v>275</v>
      </c>
      <c r="CW31" s="10">
        <v>9873</v>
      </c>
      <c r="CX31" s="10">
        <v>6053</v>
      </c>
      <c r="CY31" s="10">
        <v>1508</v>
      </c>
      <c r="CZ31" s="10">
        <v>2124</v>
      </c>
      <c r="DA31" s="10">
        <v>15926</v>
      </c>
      <c r="DB31" s="10">
        <v>180467</v>
      </c>
      <c r="DC31" s="10">
        <v>9937</v>
      </c>
      <c r="DD31" s="10">
        <v>190404</v>
      </c>
    </row>
    <row r="32" spans="1:108" ht="15.75" customHeight="1" x14ac:dyDescent="0.2">
      <c r="A32" s="8" t="s">
        <v>140</v>
      </c>
      <c r="B32" s="4"/>
      <c r="C32" s="12">
        <v>5</v>
      </c>
      <c r="D32" s="14" t="s">
        <v>112</v>
      </c>
      <c r="E32" s="12">
        <v>168</v>
      </c>
      <c r="F32" s="12">
        <v>2921</v>
      </c>
      <c r="G32" s="14" t="s">
        <v>112</v>
      </c>
      <c r="H32" s="14" t="s">
        <v>112</v>
      </c>
      <c r="I32" s="4"/>
      <c r="J32" s="12">
        <v>42.5</v>
      </c>
      <c r="K32" s="12">
        <v>29</v>
      </c>
      <c r="L32" s="12">
        <v>34.6</v>
      </c>
      <c r="M32" s="12">
        <v>0</v>
      </c>
      <c r="N32" s="12">
        <v>0</v>
      </c>
      <c r="O32" s="12">
        <v>106.1</v>
      </c>
      <c r="P32" s="14">
        <v>0</v>
      </c>
      <c r="Q32" s="14">
        <v>1.8</v>
      </c>
      <c r="R32" s="14">
        <v>32.799999999999997</v>
      </c>
      <c r="S32" s="14">
        <v>14.6</v>
      </c>
      <c r="T32" s="14">
        <v>14.4</v>
      </c>
      <c r="U32" s="14">
        <v>19</v>
      </c>
      <c r="V32" s="14">
        <v>7.5</v>
      </c>
      <c r="W32" s="14">
        <v>11</v>
      </c>
      <c r="X32" s="14">
        <v>2</v>
      </c>
      <c r="Y32" s="14">
        <v>0</v>
      </c>
      <c r="Z32" s="14">
        <v>3</v>
      </c>
      <c r="AA32" s="4"/>
      <c r="AB32" s="14">
        <v>1384</v>
      </c>
      <c r="AC32" s="14">
        <v>18648</v>
      </c>
      <c r="AD32" s="14">
        <v>250586</v>
      </c>
      <c r="AE32" s="12">
        <v>342714</v>
      </c>
      <c r="AF32" s="12">
        <v>4307</v>
      </c>
      <c r="AG32" s="12">
        <v>683</v>
      </c>
      <c r="AH32" s="12">
        <v>12734</v>
      </c>
      <c r="AI32" s="12">
        <v>16562</v>
      </c>
      <c r="AJ32" s="14">
        <v>17233</v>
      </c>
      <c r="AK32" s="14">
        <v>2481350</v>
      </c>
      <c r="AL32" s="4"/>
      <c r="AM32" s="12">
        <v>7407</v>
      </c>
      <c r="AN32" s="12">
        <v>37468</v>
      </c>
      <c r="AO32" s="12">
        <v>1228455</v>
      </c>
      <c r="AP32" s="12">
        <v>5356</v>
      </c>
      <c r="AQ32" s="12" t="s">
        <v>112</v>
      </c>
      <c r="AR32" s="12">
        <v>453244</v>
      </c>
      <c r="AS32" s="12">
        <v>1589</v>
      </c>
      <c r="AT32" s="12">
        <v>214950</v>
      </c>
      <c r="AU32" s="12">
        <v>37486</v>
      </c>
      <c r="AV32" s="12" t="s">
        <v>112</v>
      </c>
      <c r="AW32" s="14" t="s">
        <v>112</v>
      </c>
      <c r="AX32" s="14" t="s">
        <v>112</v>
      </c>
      <c r="AY32" s="14" t="s">
        <v>112</v>
      </c>
      <c r="AZ32" s="12">
        <v>1</v>
      </c>
      <c r="BA32" s="12">
        <v>2</v>
      </c>
      <c r="BB32" s="12">
        <v>0</v>
      </c>
      <c r="BC32" s="12">
        <v>2</v>
      </c>
      <c r="BD32" s="12">
        <v>0</v>
      </c>
      <c r="BE32" s="12">
        <v>3</v>
      </c>
      <c r="BF32" s="12">
        <v>274</v>
      </c>
      <c r="BG32" s="12">
        <v>186</v>
      </c>
      <c r="BH32" s="12">
        <v>0</v>
      </c>
      <c r="BI32" s="12">
        <v>186</v>
      </c>
      <c r="BJ32" s="12">
        <v>580</v>
      </c>
      <c r="BK32" s="12">
        <v>1040</v>
      </c>
      <c r="BL32" s="12">
        <v>309</v>
      </c>
      <c r="BM32" s="12">
        <v>587</v>
      </c>
      <c r="BN32" s="12">
        <v>9694</v>
      </c>
      <c r="BO32" s="12">
        <v>10281</v>
      </c>
      <c r="BP32" s="12">
        <v>48790</v>
      </c>
      <c r="BQ32" s="12">
        <v>59380</v>
      </c>
      <c r="BR32" s="4"/>
      <c r="BS32" s="22">
        <v>1431563</v>
      </c>
      <c r="BT32" s="22">
        <v>7642129</v>
      </c>
      <c r="BU32" s="22">
        <v>9073692</v>
      </c>
      <c r="BV32" s="22">
        <v>1391000</v>
      </c>
      <c r="BW32" s="22">
        <v>10953000</v>
      </c>
      <c r="BX32" s="36">
        <v>21417692</v>
      </c>
      <c r="BY32" s="22">
        <v>44593</v>
      </c>
      <c r="BZ32" s="22">
        <v>8359825</v>
      </c>
      <c r="CA32" s="4"/>
      <c r="CB32" s="12">
        <v>22</v>
      </c>
      <c r="CC32" s="12">
        <v>35</v>
      </c>
      <c r="CD32" s="12">
        <v>8409</v>
      </c>
      <c r="CE32" s="12">
        <v>25389</v>
      </c>
      <c r="CF32" s="12">
        <v>3616</v>
      </c>
      <c r="CG32" s="12">
        <v>37414</v>
      </c>
      <c r="CH32" s="12">
        <v>4164</v>
      </c>
      <c r="CI32" s="12">
        <v>19476</v>
      </c>
      <c r="CJ32" s="12">
        <v>1942</v>
      </c>
      <c r="CK32" s="12">
        <v>25582</v>
      </c>
      <c r="CL32" s="12">
        <v>1178</v>
      </c>
      <c r="CM32" s="12">
        <v>1809</v>
      </c>
      <c r="CN32" s="12">
        <v>40401</v>
      </c>
      <c r="CO32" s="12">
        <v>1060</v>
      </c>
      <c r="CP32" s="12">
        <v>1576</v>
      </c>
      <c r="CQ32" s="12">
        <v>28218</v>
      </c>
      <c r="CR32" s="12">
        <v>5472</v>
      </c>
      <c r="CS32" s="12">
        <v>2687</v>
      </c>
      <c r="CT32" s="4"/>
      <c r="CU32" s="12">
        <v>7170</v>
      </c>
      <c r="CV32" s="12" t="s">
        <v>112</v>
      </c>
      <c r="CW32" s="12" t="s">
        <v>112</v>
      </c>
      <c r="CX32" s="12">
        <v>14605</v>
      </c>
      <c r="CY32" s="12">
        <v>4644</v>
      </c>
      <c r="CZ32" s="12">
        <v>1173</v>
      </c>
      <c r="DA32" s="12" t="s">
        <v>112</v>
      </c>
      <c r="DB32" s="12" t="s">
        <v>112</v>
      </c>
      <c r="DC32" s="12" t="s">
        <v>112</v>
      </c>
      <c r="DD32" s="12" t="s">
        <v>112</v>
      </c>
    </row>
    <row r="33" spans="1:108" ht="15.75" customHeight="1" x14ac:dyDescent="0.2">
      <c r="A33" s="7" t="s">
        <v>141</v>
      </c>
      <c r="B33" s="4"/>
      <c r="C33" s="10" t="s">
        <v>142</v>
      </c>
      <c r="D33" s="11" t="s">
        <v>142</v>
      </c>
      <c r="E33" s="10" t="s">
        <v>142</v>
      </c>
      <c r="F33" s="10" t="s">
        <v>142</v>
      </c>
      <c r="G33" s="11" t="s">
        <v>142</v>
      </c>
      <c r="H33" s="11" t="s">
        <v>142</v>
      </c>
      <c r="I33" s="4"/>
      <c r="J33" s="10" t="s">
        <v>142</v>
      </c>
      <c r="K33" s="10" t="s">
        <v>142</v>
      </c>
      <c r="L33" s="10" t="s">
        <v>142</v>
      </c>
      <c r="M33" s="10" t="s">
        <v>142</v>
      </c>
      <c r="N33" s="10" t="s">
        <v>142</v>
      </c>
      <c r="O33" s="10" t="s">
        <v>142</v>
      </c>
      <c r="P33" s="11" t="s">
        <v>142</v>
      </c>
      <c r="Q33" s="11" t="s">
        <v>142</v>
      </c>
      <c r="R33" s="11" t="s">
        <v>142</v>
      </c>
      <c r="S33" s="11" t="s">
        <v>142</v>
      </c>
      <c r="T33" s="11" t="s">
        <v>142</v>
      </c>
      <c r="U33" s="11" t="s">
        <v>142</v>
      </c>
      <c r="V33" s="11" t="s">
        <v>142</v>
      </c>
      <c r="W33" s="11" t="s">
        <v>142</v>
      </c>
      <c r="X33" s="11" t="s">
        <v>142</v>
      </c>
      <c r="Y33" s="11" t="s">
        <v>142</v>
      </c>
      <c r="Z33" s="11" t="s">
        <v>142</v>
      </c>
      <c r="AA33" s="4"/>
      <c r="AB33" s="11" t="s">
        <v>142</v>
      </c>
      <c r="AC33" s="11" t="s">
        <v>142</v>
      </c>
      <c r="AD33" s="11" t="s">
        <v>142</v>
      </c>
      <c r="AE33" s="10" t="s">
        <v>142</v>
      </c>
      <c r="AF33" s="10" t="s">
        <v>142</v>
      </c>
      <c r="AG33" s="10" t="s">
        <v>142</v>
      </c>
      <c r="AH33" s="10" t="s">
        <v>142</v>
      </c>
      <c r="AI33" s="10" t="s">
        <v>142</v>
      </c>
      <c r="AJ33" s="11" t="s">
        <v>142</v>
      </c>
      <c r="AK33" s="11" t="s">
        <v>142</v>
      </c>
      <c r="AL33" s="4"/>
      <c r="AM33" s="10" t="s">
        <v>142</v>
      </c>
      <c r="AN33" s="10" t="s">
        <v>142</v>
      </c>
      <c r="AO33" s="10" t="s">
        <v>142</v>
      </c>
      <c r="AP33" s="10" t="s">
        <v>142</v>
      </c>
      <c r="AQ33" s="10" t="s">
        <v>142</v>
      </c>
      <c r="AR33" s="10" t="s">
        <v>142</v>
      </c>
      <c r="AS33" s="10" t="s">
        <v>142</v>
      </c>
      <c r="AT33" s="10" t="s">
        <v>142</v>
      </c>
      <c r="AU33" s="10" t="s">
        <v>142</v>
      </c>
      <c r="AV33" s="10" t="s">
        <v>142</v>
      </c>
      <c r="AW33" s="11" t="s">
        <v>142</v>
      </c>
      <c r="AX33" s="11" t="s">
        <v>142</v>
      </c>
      <c r="AY33" s="11" t="s">
        <v>142</v>
      </c>
      <c r="AZ33" s="10" t="s">
        <v>142</v>
      </c>
      <c r="BA33" s="10" t="s">
        <v>142</v>
      </c>
      <c r="BB33" s="10" t="s">
        <v>142</v>
      </c>
      <c r="BC33" s="10" t="s">
        <v>142</v>
      </c>
      <c r="BD33" s="10" t="s">
        <v>142</v>
      </c>
      <c r="BE33" s="10" t="s">
        <v>142</v>
      </c>
      <c r="BF33" s="10" t="s">
        <v>142</v>
      </c>
      <c r="BG33" s="10" t="s">
        <v>142</v>
      </c>
      <c r="BH33" s="10" t="s">
        <v>142</v>
      </c>
      <c r="BI33" s="10" t="s">
        <v>142</v>
      </c>
      <c r="BJ33" s="10" t="s">
        <v>142</v>
      </c>
      <c r="BK33" s="10" t="s">
        <v>142</v>
      </c>
      <c r="BL33" s="10" t="s">
        <v>142</v>
      </c>
      <c r="BM33" s="10" t="s">
        <v>142</v>
      </c>
      <c r="BN33" s="10" t="s">
        <v>142</v>
      </c>
      <c r="BO33" s="10" t="s">
        <v>142</v>
      </c>
      <c r="BP33" s="10" t="s">
        <v>142</v>
      </c>
      <c r="BQ33" s="10" t="s">
        <v>142</v>
      </c>
      <c r="BR33" s="4"/>
      <c r="BS33" s="10" t="s">
        <v>142</v>
      </c>
      <c r="BT33" s="10" t="s">
        <v>142</v>
      </c>
      <c r="BU33" s="10" t="s">
        <v>142</v>
      </c>
      <c r="BV33" s="10" t="s">
        <v>142</v>
      </c>
      <c r="BW33" s="10" t="s">
        <v>142</v>
      </c>
      <c r="BX33" s="37" t="s">
        <v>142</v>
      </c>
      <c r="BY33" s="10" t="s">
        <v>142</v>
      </c>
      <c r="BZ33" s="10" t="s">
        <v>142</v>
      </c>
      <c r="CA33" s="4"/>
      <c r="CB33" s="10" t="s">
        <v>142</v>
      </c>
      <c r="CC33" s="10" t="s">
        <v>142</v>
      </c>
      <c r="CD33" s="10">
        <v>928</v>
      </c>
      <c r="CE33" s="10">
        <v>9782</v>
      </c>
      <c r="CF33" s="10">
        <v>1139</v>
      </c>
      <c r="CG33" s="10">
        <v>11849</v>
      </c>
      <c r="CH33" s="10">
        <v>393</v>
      </c>
      <c r="CI33" s="10">
        <v>8001</v>
      </c>
      <c r="CJ33" s="10">
        <v>733</v>
      </c>
      <c r="CK33" s="10">
        <v>9127</v>
      </c>
      <c r="CL33" s="10">
        <v>468</v>
      </c>
      <c r="CM33" s="10">
        <v>413</v>
      </c>
      <c r="CN33" s="10">
        <v>12730</v>
      </c>
      <c r="CO33" s="10">
        <v>298</v>
      </c>
      <c r="CP33" s="10">
        <v>358</v>
      </c>
      <c r="CQ33" s="10">
        <v>9783</v>
      </c>
      <c r="CR33" s="10">
        <v>0</v>
      </c>
      <c r="CS33" s="10">
        <v>13</v>
      </c>
      <c r="CT33" s="4"/>
      <c r="CU33" s="10" t="s">
        <v>142</v>
      </c>
      <c r="CV33" s="10" t="s">
        <v>142</v>
      </c>
      <c r="CW33" s="10" t="s">
        <v>142</v>
      </c>
      <c r="CX33" s="10" t="s">
        <v>142</v>
      </c>
      <c r="CY33" s="10" t="s">
        <v>142</v>
      </c>
      <c r="CZ33" s="10" t="s">
        <v>142</v>
      </c>
      <c r="DA33" s="10" t="s">
        <v>142</v>
      </c>
      <c r="DB33" s="10" t="s">
        <v>142</v>
      </c>
      <c r="DC33" s="10" t="s">
        <v>142</v>
      </c>
      <c r="DD33" s="10" t="s">
        <v>142</v>
      </c>
    </row>
    <row r="34" spans="1:108" ht="15.75" customHeight="1" x14ac:dyDescent="0.2">
      <c r="A34" s="8" t="s">
        <v>143</v>
      </c>
      <c r="B34" s="4"/>
      <c r="C34" s="12">
        <v>12</v>
      </c>
      <c r="D34" s="14">
        <v>24810</v>
      </c>
      <c r="E34" s="12">
        <v>76</v>
      </c>
      <c r="F34" s="12">
        <v>4609</v>
      </c>
      <c r="G34" s="14"/>
      <c r="H34" s="14">
        <v>1430</v>
      </c>
      <c r="I34" s="4"/>
      <c r="J34" s="12">
        <v>79.400000000000006</v>
      </c>
      <c r="K34" s="12">
        <v>55.2</v>
      </c>
      <c r="L34" s="12">
        <v>60.9</v>
      </c>
      <c r="M34" s="12">
        <v>30.4</v>
      </c>
      <c r="N34" s="12">
        <v>0.6</v>
      </c>
      <c r="O34" s="12">
        <v>226.5</v>
      </c>
      <c r="P34" s="14">
        <v>3</v>
      </c>
      <c r="Q34" s="14">
        <v>9.5</v>
      </c>
      <c r="R34" s="14">
        <v>45.4</v>
      </c>
      <c r="S34" s="14">
        <v>42.8</v>
      </c>
      <c r="T34" s="14">
        <v>29.1</v>
      </c>
      <c r="U34" s="14">
        <v>42.7</v>
      </c>
      <c r="V34" s="14">
        <v>22.9</v>
      </c>
      <c r="W34" s="14">
        <v>15.4</v>
      </c>
      <c r="X34" s="14">
        <v>5.8</v>
      </c>
      <c r="Y34" s="14">
        <v>5</v>
      </c>
      <c r="Z34" s="14">
        <v>1</v>
      </c>
      <c r="AA34" s="4"/>
      <c r="AB34" s="14">
        <v>1646</v>
      </c>
      <c r="AC34" s="14">
        <v>34029</v>
      </c>
      <c r="AD34" s="14">
        <v>11363</v>
      </c>
      <c r="AE34" s="12">
        <v>501764</v>
      </c>
      <c r="AF34" s="12">
        <v>15842</v>
      </c>
      <c r="AG34" s="12">
        <v>3637</v>
      </c>
      <c r="AH34" s="12" t="s">
        <v>112</v>
      </c>
      <c r="AI34" s="12" t="s">
        <v>112</v>
      </c>
      <c r="AJ34" s="14"/>
      <c r="AK34" s="14">
        <v>4543010</v>
      </c>
      <c r="AL34" s="4"/>
      <c r="AM34" s="12">
        <v>68401</v>
      </c>
      <c r="AN34" s="12">
        <v>39513</v>
      </c>
      <c r="AO34" s="12">
        <v>1604005</v>
      </c>
      <c r="AP34" s="12">
        <v>5799</v>
      </c>
      <c r="AQ34" s="12" t="s">
        <v>112</v>
      </c>
      <c r="AR34" s="12">
        <v>474492</v>
      </c>
      <c r="AS34" s="12">
        <v>7248</v>
      </c>
      <c r="AT34" s="12">
        <v>35</v>
      </c>
      <c r="AU34" s="12">
        <v>32228</v>
      </c>
      <c r="AV34" s="12" t="s">
        <v>112</v>
      </c>
      <c r="AW34" s="14" t="s">
        <v>112</v>
      </c>
      <c r="AX34" s="14" t="s">
        <v>112</v>
      </c>
      <c r="AY34" s="14" t="s">
        <v>112</v>
      </c>
      <c r="AZ34" s="12">
        <v>123</v>
      </c>
      <c r="BA34" s="12">
        <v>2584</v>
      </c>
      <c r="BB34" s="12">
        <v>0</v>
      </c>
      <c r="BC34" s="12">
        <v>2584</v>
      </c>
      <c r="BD34" s="12">
        <v>0</v>
      </c>
      <c r="BE34" s="12">
        <v>2707</v>
      </c>
      <c r="BF34" s="12">
        <v>1274</v>
      </c>
      <c r="BG34" s="12">
        <v>70</v>
      </c>
      <c r="BH34" s="12">
        <v>0</v>
      </c>
      <c r="BI34" s="12">
        <v>70</v>
      </c>
      <c r="BJ34" s="12">
        <v>0</v>
      </c>
      <c r="BK34" s="12">
        <v>1344</v>
      </c>
      <c r="BL34" s="12">
        <v>2415</v>
      </c>
      <c r="BM34" s="12">
        <v>3310</v>
      </c>
      <c r="BN34" s="12">
        <v>10205</v>
      </c>
      <c r="BO34" s="12">
        <v>13515</v>
      </c>
      <c r="BP34" s="12">
        <v>47241</v>
      </c>
      <c r="BQ34" s="12">
        <v>63171</v>
      </c>
      <c r="BR34" s="4"/>
      <c r="BS34" s="22">
        <v>3482636</v>
      </c>
      <c r="BT34" s="22">
        <v>15360052</v>
      </c>
      <c r="BU34" s="22">
        <v>18842688</v>
      </c>
      <c r="BV34" s="22">
        <v>5411244</v>
      </c>
      <c r="BW34" s="22">
        <v>20701972</v>
      </c>
      <c r="BX34" s="36">
        <v>44955904</v>
      </c>
      <c r="BY34" s="36">
        <v>2010000</v>
      </c>
      <c r="BZ34" s="36">
        <v>18392519</v>
      </c>
      <c r="CA34" s="4"/>
      <c r="CB34" s="12">
        <v>277</v>
      </c>
      <c r="CC34" s="12">
        <v>0</v>
      </c>
      <c r="CD34" s="12">
        <v>11258</v>
      </c>
      <c r="CE34" s="12">
        <v>38028</v>
      </c>
      <c r="CF34" s="12">
        <v>1463</v>
      </c>
      <c r="CG34" s="12">
        <v>50749</v>
      </c>
      <c r="CH34" s="12">
        <v>7590</v>
      </c>
      <c r="CI34" s="12">
        <v>31576</v>
      </c>
      <c r="CJ34" s="12">
        <v>797</v>
      </c>
      <c r="CK34" s="12">
        <v>39963</v>
      </c>
      <c r="CL34" s="12">
        <v>3116</v>
      </c>
      <c r="CM34" s="12">
        <v>4255</v>
      </c>
      <c r="CN34" s="12">
        <v>58120</v>
      </c>
      <c r="CO34" s="12">
        <v>2884</v>
      </c>
      <c r="CP34" s="12">
        <v>3933</v>
      </c>
      <c r="CQ34" s="12">
        <v>46780</v>
      </c>
      <c r="CR34" s="12">
        <v>1703</v>
      </c>
      <c r="CS34" s="12">
        <v>852</v>
      </c>
      <c r="CT34" s="4"/>
      <c r="CU34" s="12">
        <v>35057</v>
      </c>
      <c r="CV34" s="12">
        <v>42711</v>
      </c>
      <c r="CW34" s="12">
        <v>77768</v>
      </c>
      <c r="CX34" s="12">
        <v>173160</v>
      </c>
      <c r="CY34" s="12">
        <v>22394</v>
      </c>
      <c r="CZ34" s="12">
        <v>4292</v>
      </c>
      <c r="DA34" s="12">
        <v>250928</v>
      </c>
      <c r="DB34" s="12" t="s">
        <v>112</v>
      </c>
      <c r="DC34" s="12" t="s">
        <v>112</v>
      </c>
      <c r="DD34" s="12" t="s">
        <v>112</v>
      </c>
    </row>
    <row r="35" spans="1:108" ht="15.75" customHeight="1" x14ac:dyDescent="0.2">
      <c r="A35" s="7" t="s">
        <v>144</v>
      </c>
      <c r="B35" s="4"/>
      <c r="C35" s="10">
        <v>5</v>
      </c>
      <c r="D35" s="11">
        <v>23500</v>
      </c>
      <c r="E35" s="10">
        <v>70.5</v>
      </c>
      <c r="F35" s="10">
        <v>3353</v>
      </c>
      <c r="G35" s="11">
        <v>16043</v>
      </c>
      <c r="H35" s="11">
        <v>524</v>
      </c>
      <c r="I35" s="4"/>
      <c r="J35" s="10">
        <v>54.2</v>
      </c>
      <c r="K35" s="10">
        <v>36</v>
      </c>
      <c r="L35" s="10">
        <v>10.8</v>
      </c>
      <c r="M35" s="10">
        <v>6</v>
      </c>
      <c r="N35" s="10">
        <v>0</v>
      </c>
      <c r="O35" s="10">
        <v>107</v>
      </c>
      <c r="P35" s="11">
        <v>4</v>
      </c>
      <c r="Q35" s="11">
        <v>0</v>
      </c>
      <c r="R35" s="11">
        <v>3.8</v>
      </c>
      <c r="S35" s="11">
        <v>38</v>
      </c>
      <c r="T35" s="11">
        <v>17.3</v>
      </c>
      <c r="U35" s="11">
        <v>16.3</v>
      </c>
      <c r="V35" s="11">
        <v>19.600000000000001</v>
      </c>
      <c r="W35" s="11">
        <v>1</v>
      </c>
      <c r="X35" s="11">
        <v>5</v>
      </c>
      <c r="Y35" s="11">
        <v>2</v>
      </c>
      <c r="Z35" s="11">
        <v>0</v>
      </c>
      <c r="AA35" s="4"/>
      <c r="AB35" s="11">
        <v>488</v>
      </c>
      <c r="AC35" s="11">
        <v>13892</v>
      </c>
      <c r="AD35" s="11"/>
      <c r="AE35" s="10">
        <v>143175</v>
      </c>
      <c r="AF35" s="10">
        <v>4293</v>
      </c>
      <c r="AG35" s="10">
        <v>1328</v>
      </c>
      <c r="AH35" s="10">
        <v>1964</v>
      </c>
      <c r="AI35" s="10">
        <v>3971</v>
      </c>
      <c r="AJ35" s="11">
        <v>16063</v>
      </c>
      <c r="AK35" s="11">
        <v>1692778</v>
      </c>
      <c r="AL35" s="4"/>
      <c r="AM35" s="10">
        <v>14870</v>
      </c>
      <c r="AN35" s="10">
        <v>99801</v>
      </c>
      <c r="AO35" s="10">
        <v>570426</v>
      </c>
      <c r="AP35" s="10">
        <v>2823</v>
      </c>
      <c r="AQ35" s="10">
        <v>84864</v>
      </c>
      <c r="AR35" s="10">
        <v>513024</v>
      </c>
      <c r="AS35" s="10">
        <v>12047</v>
      </c>
      <c r="AT35" s="10">
        <v>127457</v>
      </c>
      <c r="AU35" s="10">
        <v>6623</v>
      </c>
      <c r="AV35" s="10">
        <v>779443</v>
      </c>
      <c r="AW35" s="11"/>
      <c r="AX35" s="11"/>
      <c r="AY35" s="11"/>
      <c r="AZ35" s="10">
        <v>0</v>
      </c>
      <c r="BA35" s="10">
        <v>1</v>
      </c>
      <c r="BB35" s="10">
        <v>2318</v>
      </c>
      <c r="BC35" s="10">
        <v>2319</v>
      </c>
      <c r="BD35" s="10">
        <v>0</v>
      </c>
      <c r="BE35" s="10">
        <v>2319</v>
      </c>
      <c r="BF35" s="10">
        <v>60</v>
      </c>
      <c r="BG35" s="10">
        <v>15</v>
      </c>
      <c r="BH35" s="10">
        <v>0</v>
      </c>
      <c r="BI35" s="10">
        <v>15</v>
      </c>
      <c r="BJ35" s="10">
        <v>449</v>
      </c>
      <c r="BK35" s="10">
        <v>524</v>
      </c>
      <c r="BL35" s="10">
        <v>523</v>
      </c>
      <c r="BM35" s="10">
        <v>1456</v>
      </c>
      <c r="BN35" s="10">
        <v>8041</v>
      </c>
      <c r="BO35" s="10">
        <v>9497</v>
      </c>
      <c r="BP35" s="10">
        <v>49471</v>
      </c>
      <c r="BQ35" s="10">
        <v>59491</v>
      </c>
      <c r="BR35" s="4"/>
      <c r="BS35" s="21">
        <v>2288272</v>
      </c>
      <c r="BT35" s="21">
        <v>5550074</v>
      </c>
      <c r="BU35" s="21">
        <v>7838346</v>
      </c>
      <c r="BV35" s="21">
        <v>1106345</v>
      </c>
      <c r="BW35" s="21">
        <v>9704153</v>
      </c>
      <c r="BX35" s="37">
        <v>18648844</v>
      </c>
      <c r="BY35" s="21">
        <v>0</v>
      </c>
      <c r="BZ35" s="21">
        <v>5340468</v>
      </c>
      <c r="CA35" s="4"/>
      <c r="CB35" s="10">
        <v>1089</v>
      </c>
      <c r="CC35" s="10">
        <v>5845</v>
      </c>
      <c r="CD35" s="10">
        <v>5111</v>
      </c>
      <c r="CE35" s="10">
        <v>25680</v>
      </c>
      <c r="CF35" s="10">
        <v>1171</v>
      </c>
      <c r="CG35" s="10">
        <v>31962</v>
      </c>
      <c r="CH35" s="10">
        <v>3191</v>
      </c>
      <c r="CI35" s="10">
        <v>18594</v>
      </c>
      <c r="CJ35" s="10">
        <v>710</v>
      </c>
      <c r="CK35" s="10">
        <v>22495</v>
      </c>
      <c r="CL35" s="10">
        <v>1214</v>
      </c>
      <c r="CM35" s="10">
        <v>1635</v>
      </c>
      <c r="CN35" s="10">
        <v>34811</v>
      </c>
      <c r="CO35" s="10">
        <v>1127</v>
      </c>
      <c r="CP35" s="10">
        <v>1515</v>
      </c>
      <c r="CQ35" s="10">
        <v>25137</v>
      </c>
      <c r="CR35" s="10">
        <v>6092</v>
      </c>
      <c r="CS35" s="10">
        <v>3714</v>
      </c>
      <c r="CT35" s="4"/>
      <c r="CU35" s="10">
        <v>8261</v>
      </c>
      <c r="CV35" s="10">
        <v>25227</v>
      </c>
      <c r="CW35" s="10">
        <v>33488</v>
      </c>
      <c r="CX35" s="10">
        <v>18819</v>
      </c>
      <c r="CY35" s="10">
        <v>1903</v>
      </c>
      <c r="CZ35" s="10">
        <v>3533</v>
      </c>
      <c r="DA35" s="10">
        <v>52307</v>
      </c>
      <c r="DB35" s="10" t="s">
        <v>112</v>
      </c>
      <c r="DC35" s="10" t="s">
        <v>112</v>
      </c>
      <c r="DD35" s="10" t="s">
        <v>112</v>
      </c>
    </row>
    <row r="36" spans="1:108" ht="15.75" customHeight="1" x14ac:dyDescent="0.2">
      <c r="A36" s="8" t="s">
        <v>145</v>
      </c>
      <c r="B36" s="4"/>
      <c r="C36" s="12">
        <v>4</v>
      </c>
      <c r="D36" s="14">
        <v>0</v>
      </c>
      <c r="E36" s="12">
        <v>73</v>
      </c>
      <c r="F36" s="12">
        <v>733</v>
      </c>
      <c r="G36" s="14">
        <v>0</v>
      </c>
      <c r="H36" s="14">
        <v>0</v>
      </c>
      <c r="I36" s="4"/>
      <c r="J36" s="12">
        <v>19</v>
      </c>
      <c r="K36" s="12">
        <v>18</v>
      </c>
      <c r="L36" s="12">
        <v>13</v>
      </c>
      <c r="M36" s="12">
        <v>2</v>
      </c>
      <c r="N36" s="12">
        <v>0</v>
      </c>
      <c r="O36" s="12">
        <v>52</v>
      </c>
      <c r="P36" s="14">
        <v>0</v>
      </c>
      <c r="Q36" s="14">
        <v>0</v>
      </c>
      <c r="R36" s="14">
        <v>12</v>
      </c>
      <c r="S36" s="14">
        <v>9</v>
      </c>
      <c r="T36" s="14">
        <v>10</v>
      </c>
      <c r="U36" s="14">
        <v>9</v>
      </c>
      <c r="V36" s="14">
        <v>5</v>
      </c>
      <c r="W36" s="14">
        <v>1</v>
      </c>
      <c r="X36" s="14">
        <v>2</v>
      </c>
      <c r="Y36" s="14">
        <v>0</v>
      </c>
      <c r="Z36" s="14">
        <v>1</v>
      </c>
      <c r="AA36" s="4"/>
      <c r="AB36" s="14">
        <v>193</v>
      </c>
      <c r="AC36" s="14">
        <v>2234</v>
      </c>
      <c r="AD36" s="14">
        <v>3643</v>
      </c>
      <c r="AE36" s="12">
        <v>181598</v>
      </c>
      <c r="AF36" s="12">
        <v>4405</v>
      </c>
      <c r="AG36" s="12">
        <v>1340</v>
      </c>
      <c r="AH36" s="12">
        <v>1352</v>
      </c>
      <c r="AI36" s="12">
        <v>3307</v>
      </c>
      <c r="AJ36" s="14" t="s">
        <v>112</v>
      </c>
      <c r="AK36" s="14">
        <v>440680</v>
      </c>
      <c r="AL36" s="4"/>
      <c r="AM36" s="12">
        <v>4917</v>
      </c>
      <c r="AN36" s="12">
        <v>3009</v>
      </c>
      <c r="AO36" s="12">
        <v>338839</v>
      </c>
      <c r="AP36" s="12">
        <v>4917</v>
      </c>
      <c r="AQ36" s="12">
        <v>2388</v>
      </c>
      <c r="AR36" s="12">
        <v>147204</v>
      </c>
      <c r="AS36" s="12">
        <v>2834</v>
      </c>
      <c r="AT36" s="12">
        <v>144370</v>
      </c>
      <c r="AU36" s="12">
        <v>0</v>
      </c>
      <c r="AV36" s="12" t="s">
        <v>112</v>
      </c>
      <c r="AW36" s="14">
        <v>0</v>
      </c>
      <c r="AX36" s="14"/>
      <c r="AY36" s="14"/>
      <c r="AZ36" s="12">
        <v>4</v>
      </c>
      <c r="BA36" s="12">
        <v>5</v>
      </c>
      <c r="BB36" s="12">
        <v>0</v>
      </c>
      <c r="BC36" s="12">
        <v>5</v>
      </c>
      <c r="BD36" s="12">
        <v>0</v>
      </c>
      <c r="BE36" s="12">
        <v>9</v>
      </c>
      <c r="BF36" s="12">
        <v>10</v>
      </c>
      <c r="BG36" s="12">
        <v>0</v>
      </c>
      <c r="BH36" s="12">
        <v>36</v>
      </c>
      <c r="BI36" s="12">
        <v>36</v>
      </c>
      <c r="BJ36" s="12">
        <v>0</v>
      </c>
      <c r="BK36" s="12">
        <v>46</v>
      </c>
      <c r="BL36" s="12">
        <v>220</v>
      </c>
      <c r="BM36" s="12">
        <v>237</v>
      </c>
      <c r="BN36" s="12">
        <v>4960</v>
      </c>
      <c r="BO36" s="12">
        <v>5197</v>
      </c>
      <c r="BP36" s="12">
        <v>57947</v>
      </c>
      <c r="BQ36" s="12">
        <v>63364</v>
      </c>
      <c r="BR36" s="4"/>
      <c r="BS36" s="22">
        <v>449500</v>
      </c>
      <c r="BT36" s="22">
        <v>3153480</v>
      </c>
      <c r="BU36" s="22">
        <v>3602980</v>
      </c>
      <c r="BV36" s="22">
        <v>215669</v>
      </c>
      <c r="BW36" s="22">
        <v>4658771</v>
      </c>
      <c r="BX36" s="36">
        <v>8477420</v>
      </c>
      <c r="BY36" s="22">
        <v>0</v>
      </c>
      <c r="BZ36" s="22">
        <v>3096546</v>
      </c>
      <c r="CA36" s="4"/>
      <c r="CB36" s="12">
        <v>77</v>
      </c>
      <c r="CC36" s="12">
        <v>471</v>
      </c>
      <c r="CD36" s="12">
        <v>5273</v>
      </c>
      <c r="CE36" s="12">
        <v>19488</v>
      </c>
      <c r="CF36" s="12">
        <v>2699</v>
      </c>
      <c r="CG36" s="12">
        <v>27460</v>
      </c>
      <c r="CH36" s="12">
        <v>2344</v>
      </c>
      <c r="CI36" s="12">
        <v>10893</v>
      </c>
      <c r="CJ36" s="12">
        <v>1148</v>
      </c>
      <c r="CK36" s="12">
        <v>14385</v>
      </c>
      <c r="CL36" s="12">
        <v>511</v>
      </c>
      <c r="CM36" s="12">
        <v>992</v>
      </c>
      <c r="CN36" s="12">
        <v>28963</v>
      </c>
      <c r="CO36" s="12">
        <v>491</v>
      </c>
      <c r="CP36" s="12">
        <v>880</v>
      </c>
      <c r="CQ36" s="12">
        <v>15756</v>
      </c>
      <c r="CR36" s="12">
        <v>19812</v>
      </c>
      <c r="CS36" s="12">
        <v>9918</v>
      </c>
      <c r="CT36" s="4"/>
      <c r="CU36" s="12">
        <v>9532</v>
      </c>
      <c r="CV36" s="12">
        <v>4054</v>
      </c>
      <c r="CW36" s="12">
        <v>13586</v>
      </c>
      <c r="CX36" s="12">
        <v>293</v>
      </c>
      <c r="CY36" s="12">
        <v>61</v>
      </c>
      <c r="CZ36" s="12">
        <v>4362</v>
      </c>
      <c r="DA36" s="12">
        <v>13879</v>
      </c>
      <c r="DB36" s="12">
        <v>2365364</v>
      </c>
      <c r="DC36" s="12">
        <v>4096579</v>
      </c>
      <c r="DD36" s="12">
        <v>6461943</v>
      </c>
    </row>
    <row r="37" spans="1:108" ht="15.75" customHeight="1" x14ac:dyDescent="0.2">
      <c r="A37" s="7" t="s">
        <v>146</v>
      </c>
      <c r="B37" s="4"/>
      <c r="C37" s="10">
        <v>11</v>
      </c>
      <c r="D37" s="11">
        <v>36158</v>
      </c>
      <c r="E37" s="10">
        <v>83</v>
      </c>
      <c r="F37" s="10">
        <v>5158</v>
      </c>
      <c r="G37" s="11" t="s">
        <v>112</v>
      </c>
      <c r="H37" s="11"/>
      <c r="I37" s="4"/>
      <c r="J37" s="10">
        <v>83</v>
      </c>
      <c r="K37" s="10">
        <v>93.3</v>
      </c>
      <c r="L37" s="10">
        <v>13</v>
      </c>
      <c r="M37" s="10">
        <v>26</v>
      </c>
      <c r="N37" s="10">
        <v>1</v>
      </c>
      <c r="O37" s="10">
        <v>216.3</v>
      </c>
      <c r="P37" s="11"/>
      <c r="Q37" s="11">
        <v>9</v>
      </c>
      <c r="R37" s="11">
        <v>26</v>
      </c>
      <c r="S37" s="11">
        <v>68.3</v>
      </c>
      <c r="T37" s="11">
        <v>17</v>
      </c>
      <c r="U37" s="11">
        <v>51</v>
      </c>
      <c r="V37" s="11">
        <v>15</v>
      </c>
      <c r="W37" s="11">
        <v>16</v>
      </c>
      <c r="X37" s="11">
        <v>9</v>
      </c>
      <c r="Y37" s="11"/>
      <c r="Z37" s="11">
        <v>5</v>
      </c>
      <c r="AA37" s="4"/>
      <c r="AB37" s="11">
        <v>1181</v>
      </c>
      <c r="AC37" s="11">
        <v>29859</v>
      </c>
      <c r="AD37" s="11" t="s">
        <v>112</v>
      </c>
      <c r="AE37" s="10">
        <v>799527</v>
      </c>
      <c r="AF37" s="10">
        <v>39511</v>
      </c>
      <c r="AG37" s="10">
        <v>4834</v>
      </c>
      <c r="AH37" s="10">
        <v>18318</v>
      </c>
      <c r="AI37" s="10">
        <v>29750</v>
      </c>
      <c r="AJ37" s="11" t="s">
        <v>112</v>
      </c>
      <c r="AK37" s="11">
        <v>3152005</v>
      </c>
      <c r="AL37" s="4"/>
      <c r="AM37" s="10">
        <v>113985</v>
      </c>
      <c r="AN37" s="10">
        <v>62811</v>
      </c>
      <c r="AO37" s="10" t="s">
        <v>112</v>
      </c>
      <c r="AP37" s="10">
        <v>11642</v>
      </c>
      <c r="AQ37" s="10">
        <v>25925</v>
      </c>
      <c r="AR37" s="10">
        <v>827020</v>
      </c>
      <c r="AS37" s="10">
        <v>102788</v>
      </c>
      <c r="AT37" s="10">
        <v>136358</v>
      </c>
      <c r="AU37" s="10">
        <v>83582</v>
      </c>
      <c r="AV37" s="10" t="s">
        <v>112</v>
      </c>
      <c r="AW37" s="11" t="s">
        <v>112</v>
      </c>
      <c r="AX37" s="11">
        <v>7932</v>
      </c>
      <c r="AY37" s="11" t="s">
        <v>112</v>
      </c>
      <c r="AZ37" s="10">
        <v>30</v>
      </c>
      <c r="BA37" s="10">
        <v>67</v>
      </c>
      <c r="BB37" s="10">
        <v>0</v>
      </c>
      <c r="BC37" s="10">
        <v>67</v>
      </c>
      <c r="BD37" s="10">
        <v>0</v>
      </c>
      <c r="BE37" s="10">
        <v>97</v>
      </c>
      <c r="BF37" s="10">
        <v>587</v>
      </c>
      <c r="BG37" s="10">
        <v>7</v>
      </c>
      <c r="BH37" s="10">
        <v>0</v>
      </c>
      <c r="BI37" s="10">
        <v>7</v>
      </c>
      <c r="BJ37" s="10">
        <v>0</v>
      </c>
      <c r="BK37" s="10">
        <v>594</v>
      </c>
      <c r="BL37" s="10">
        <v>2734</v>
      </c>
      <c r="BM37" s="10" t="s">
        <v>112</v>
      </c>
      <c r="BN37" s="10">
        <v>10016</v>
      </c>
      <c r="BO37" s="10" t="s">
        <v>112</v>
      </c>
      <c r="BP37" s="10">
        <v>78247</v>
      </c>
      <c r="BQ37" s="10" t="s">
        <v>112</v>
      </c>
      <c r="BR37" s="4"/>
      <c r="BS37" s="21">
        <v>1609442</v>
      </c>
      <c r="BT37" s="21">
        <v>15679304</v>
      </c>
      <c r="BU37" s="21">
        <v>17288746</v>
      </c>
      <c r="BV37" s="21">
        <v>2738605</v>
      </c>
      <c r="BW37" s="21">
        <v>21567228</v>
      </c>
      <c r="BX37" s="37">
        <v>41594579</v>
      </c>
      <c r="BY37" s="21">
        <v>1433158</v>
      </c>
      <c r="BZ37" s="21">
        <v>14633309</v>
      </c>
      <c r="CA37" s="4"/>
      <c r="CB37" s="10">
        <v>346</v>
      </c>
      <c r="CC37" s="10">
        <v>3784</v>
      </c>
      <c r="CD37" s="10">
        <v>19967</v>
      </c>
      <c r="CE37" s="10">
        <v>34845</v>
      </c>
      <c r="CF37" s="10">
        <v>1163</v>
      </c>
      <c r="CG37" s="10">
        <v>55975</v>
      </c>
      <c r="CH37" s="10">
        <v>13271</v>
      </c>
      <c r="CI37" s="10">
        <v>29446</v>
      </c>
      <c r="CJ37" s="10">
        <v>546</v>
      </c>
      <c r="CK37" s="10">
        <v>43263</v>
      </c>
      <c r="CL37" s="10">
        <v>3130</v>
      </c>
      <c r="CM37" s="10">
        <v>3752</v>
      </c>
      <c r="CN37" s="10">
        <v>62857</v>
      </c>
      <c r="CO37" s="10">
        <v>2753</v>
      </c>
      <c r="CP37" s="10">
        <v>3423</v>
      </c>
      <c r="CQ37" s="10">
        <v>49439</v>
      </c>
      <c r="CR37" s="10">
        <v>1639</v>
      </c>
      <c r="CS37" s="10">
        <v>1894</v>
      </c>
      <c r="CT37" s="4"/>
      <c r="CU37" s="10">
        <v>11185</v>
      </c>
      <c r="CV37" s="10">
        <v>83773</v>
      </c>
      <c r="CW37" s="10">
        <v>94958</v>
      </c>
      <c r="CX37" s="10"/>
      <c r="CY37" s="10"/>
      <c r="CZ37" s="10">
        <v>22153</v>
      </c>
      <c r="DA37" s="10">
        <v>94958</v>
      </c>
      <c r="DB37" s="10">
        <v>3753835</v>
      </c>
      <c r="DC37" s="10"/>
      <c r="DD37" s="10">
        <v>3753835</v>
      </c>
    </row>
    <row r="38" spans="1:108" ht="15.75" customHeight="1" x14ac:dyDescent="0.2">
      <c r="A38" s="8" t="s">
        <v>147</v>
      </c>
      <c r="B38" s="4"/>
      <c r="C38" s="12">
        <v>7</v>
      </c>
      <c r="D38" s="14" t="s">
        <v>112</v>
      </c>
      <c r="E38" s="12">
        <v>73.5</v>
      </c>
      <c r="F38" s="12">
        <v>1709</v>
      </c>
      <c r="G38" s="14" t="s">
        <v>112</v>
      </c>
      <c r="H38" s="14" t="s">
        <v>112</v>
      </c>
      <c r="I38" s="4"/>
      <c r="J38" s="12">
        <v>16.2</v>
      </c>
      <c r="K38" s="12">
        <v>10.4</v>
      </c>
      <c r="L38" s="12">
        <v>0</v>
      </c>
      <c r="M38" s="12">
        <v>2.2999999999999998</v>
      </c>
      <c r="N38" s="12">
        <v>0</v>
      </c>
      <c r="O38" s="12">
        <v>28.9</v>
      </c>
      <c r="P38" s="14">
        <v>0</v>
      </c>
      <c r="Q38" s="14">
        <v>0</v>
      </c>
      <c r="R38" s="14">
        <v>2.2000000000000002</v>
      </c>
      <c r="S38" s="14">
        <v>7.2</v>
      </c>
      <c r="T38" s="14">
        <v>1.5</v>
      </c>
      <c r="U38" s="14">
        <v>9.4</v>
      </c>
      <c r="V38" s="14">
        <v>6.6</v>
      </c>
      <c r="W38" s="14">
        <v>0</v>
      </c>
      <c r="X38" s="14">
        <v>0</v>
      </c>
      <c r="Y38" s="14">
        <v>1</v>
      </c>
      <c r="Z38" s="14">
        <v>1</v>
      </c>
      <c r="AA38" s="4"/>
      <c r="AB38" s="14">
        <v>981</v>
      </c>
      <c r="AC38" s="14">
        <v>8105</v>
      </c>
      <c r="AD38" s="14">
        <v>4105</v>
      </c>
      <c r="AE38" s="12">
        <v>138288</v>
      </c>
      <c r="AF38" s="12">
        <v>14960</v>
      </c>
      <c r="AG38" s="12">
        <v>1436</v>
      </c>
      <c r="AH38" s="12">
        <v>1545</v>
      </c>
      <c r="AI38" s="12">
        <v>9858</v>
      </c>
      <c r="AJ38" s="14">
        <v>10116</v>
      </c>
      <c r="AK38" s="14">
        <v>1049181</v>
      </c>
      <c r="AL38" s="4"/>
      <c r="AM38" s="12">
        <v>6261</v>
      </c>
      <c r="AN38" s="12">
        <v>6416</v>
      </c>
      <c r="AO38" s="12">
        <v>856395</v>
      </c>
      <c r="AP38" s="12">
        <v>4508</v>
      </c>
      <c r="AQ38" s="12">
        <v>2734</v>
      </c>
      <c r="AR38" s="12">
        <v>210755</v>
      </c>
      <c r="AS38" s="12">
        <v>1753</v>
      </c>
      <c r="AT38" s="12">
        <v>1443</v>
      </c>
      <c r="AU38" s="12">
        <v>143998</v>
      </c>
      <c r="AV38" s="12">
        <v>527401</v>
      </c>
      <c r="AW38" s="14">
        <v>158</v>
      </c>
      <c r="AX38" s="14">
        <v>924</v>
      </c>
      <c r="AY38" s="14" t="s">
        <v>112</v>
      </c>
      <c r="AZ38" s="12">
        <v>0</v>
      </c>
      <c r="BA38" s="12">
        <v>16</v>
      </c>
      <c r="BB38" s="12">
        <v>18</v>
      </c>
      <c r="BC38" s="12">
        <v>34</v>
      </c>
      <c r="BD38" s="12">
        <v>0</v>
      </c>
      <c r="BE38" s="12">
        <v>34</v>
      </c>
      <c r="BF38" s="12">
        <v>20</v>
      </c>
      <c r="BG38" s="12">
        <v>4</v>
      </c>
      <c r="BH38" s="12">
        <v>0</v>
      </c>
      <c r="BI38" s="12">
        <v>4</v>
      </c>
      <c r="BJ38" s="12">
        <v>0</v>
      </c>
      <c r="BK38" s="12">
        <v>24</v>
      </c>
      <c r="BL38" s="12">
        <v>485</v>
      </c>
      <c r="BM38" s="12">
        <v>835</v>
      </c>
      <c r="BN38" s="12">
        <v>6944</v>
      </c>
      <c r="BO38" s="12">
        <v>7779</v>
      </c>
      <c r="BP38" s="12">
        <v>37980</v>
      </c>
      <c r="BQ38" s="12">
        <v>46244</v>
      </c>
      <c r="BR38" s="4"/>
      <c r="BS38" s="22">
        <v>823488</v>
      </c>
      <c r="BT38" s="22">
        <v>3916580</v>
      </c>
      <c r="BU38" s="22">
        <v>4740068</v>
      </c>
      <c r="BV38" s="22">
        <v>114721</v>
      </c>
      <c r="BW38" s="22">
        <v>2966395</v>
      </c>
      <c r="BX38" s="36">
        <v>7821184</v>
      </c>
      <c r="BY38" s="22">
        <v>0</v>
      </c>
      <c r="BZ38" s="22">
        <v>4183377</v>
      </c>
      <c r="CA38" s="4"/>
      <c r="CB38" s="12">
        <v>279</v>
      </c>
      <c r="CC38" s="12">
        <v>1437</v>
      </c>
      <c r="CD38" s="12">
        <v>3818</v>
      </c>
      <c r="CE38" s="12">
        <v>24535</v>
      </c>
      <c r="CF38" s="12">
        <v>879</v>
      </c>
      <c r="CG38" s="12">
        <v>29232</v>
      </c>
      <c r="CH38" s="12">
        <v>2459</v>
      </c>
      <c r="CI38" s="12">
        <v>15764</v>
      </c>
      <c r="CJ38" s="12">
        <v>679</v>
      </c>
      <c r="CK38" s="12">
        <v>18902</v>
      </c>
      <c r="CL38" s="12">
        <v>1206</v>
      </c>
      <c r="CM38" s="12">
        <v>1510</v>
      </c>
      <c r="CN38" s="12">
        <v>31948</v>
      </c>
      <c r="CO38" s="12">
        <v>1066</v>
      </c>
      <c r="CP38" s="12">
        <v>1360</v>
      </c>
      <c r="CQ38" s="12">
        <v>21328</v>
      </c>
      <c r="CR38" s="12">
        <v>9081</v>
      </c>
      <c r="CS38" s="12">
        <v>4800</v>
      </c>
      <c r="CT38" s="4"/>
      <c r="CU38" s="12">
        <v>13463</v>
      </c>
      <c r="CV38" s="12">
        <v>24264</v>
      </c>
      <c r="CW38" s="12">
        <v>37727</v>
      </c>
      <c r="CX38" s="12">
        <v>52336</v>
      </c>
      <c r="CY38" s="12">
        <v>1438</v>
      </c>
      <c r="CZ38" s="12">
        <v>8496</v>
      </c>
      <c r="DA38" s="12">
        <v>90063</v>
      </c>
      <c r="DB38" s="12">
        <v>1121547</v>
      </c>
      <c r="DC38" s="12">
        <v>6843840</v>
      </c>
      <c r="DD38" s="12">
        <v>7965387</v>
      </c>
    </row>
    <row r="39" spans="1:108" ht="15.75" customHeight="1" x14ac:dyDescent="0.2">
      <c r="A39" s="7" t="s">
        <v>148</v>
      </c>
      <c r="B39" s="4"/>
      <c r="C39" s="10">
        <v>2</v>
      </c>
      <c r="D39" s="11">
        <v>0</v>
      </c>
      <c r="E39" s="10">
        <v>85</v>
      </c>
      <c r="F39" s="10">
        <v>2175</v>
      </c>
      <c r="G39" s="11" t="s">
        <v>137</v>
      </c>
      <c r="H39" s="11"/>
      <c r="I39" s="4"/>
      <c r="J39" s="10">
        <v>41.4</v>
      </c>
      <c r="K39" s="10">
        <v>48</v>
      </c>
      <c r="L39" s="10">
        <v>3.3</v>
      </c>
      <c r="M39" s="10">
        <v>10</v>
      </c>
      <c r="N39" s="10">
        <v>0</v>
      </c>
      <c r="O39" s="10">
        <v>102.7</v>
      </c>
      <c r="P39" s="11">
        <v>0</v>
      </c>
      <c r="Q39" s="11">
        <v>1.7</v>
      </c>
      <c r="R39" s="11">
        <v>15.4</v>
      </c>
      <c r="S39" s="11">
        <v>19.899999999999999</v>
      </c>
      <c r="T39" s="11">
        <v>12.3</v>
      </c>
      <c r="U39" s="11">
        <v>12</v>
      </c>
      <c r="V39" s="11">
        <v>21</v>
      </c>
      <c r="W39" s="11">
        <v>13.4</v>
      </c>
      <c r="X39" s="11">
        <v>3</v>
      </c>
      <c r="Y39" s="11">
        <v>0</v>
      </c>
      <c r="Z39" s="11">
        <v>4</v>
      </c>
      <c r="AA39" s="4"/>
      <c r="AB39" s="11">
        <v>1086</v>
      </c>
      <c r="AC39" s="11">
        <v>21235</v>
      </c>
      <c r="AD39" s="11">
        <v>72958</v>
      </c>
      <c r="AE39" s="10">
        <v>309732</v>
      </c>
      <c r="AF39" s="10">
        <v>40360</v>
      </c>
      <c r="AG39" s="10">
        <v>3420</v>
      </c>
      <c r="AH39" s="10">
        <v>14661</v>
      </c>
      <c r="AI39" s="10">
        <v>10351</v>
      </c>
      <c r="AJ39" s="11">
        <v>2442</v>
      </c>
      <c r="AK39" s="11">
        <v>938621</v>
      </c>
      <c r="AL39" s="4"/>
      <c r="AM39" s="10">
        <v>214702</v>
      </c>
      <c r="AN39" s="10">
        <v>2923</v>
      </c>
      <c r="AO39" s="10">
        <v>1168717</v>
      </c>
      <c r="AP39" s="10">
        <v>12514</v>
      </c>
      <c r="AQ39" s="10">
        <v>1877</v>
      </c>
      <c r="AR39" s="10">
        <v>72300</v>
      </c>
      <c r="AS39" s="10">
        <v>2586</v>
      </c>
      <c r="AT39" s="10">
        <v>377410</v>
      </c>
      <c r="AU39" s="10">
        <v>0</v>
      </c>
      <c r="AV39" s="10">
        <v>797598</v>
      </c>
      <c r="AW39" s="11">
        <v>0</v>
      </c>
      <c r="AX39" s="11">
        <v>0</v>
      </c>
      <c r="AY39" s="11">
        <v>0</v>
      </c>
      <c r="AZ39" s="10">
        <v>7</v>
      </c>
      <c r="BA39" s="10">
        <v>23</v>
      </c>
      <c r="BB39" s="10">
        <v>0</v>
      </c>
      <c r="BC39" s="10">
        <v>23</v>
      </c>
      <c r="BD39" s="10">
        <v>0</v>
      </c>
      <c r="BE39" s="10">
        <v>30</v>
      </c>
      <c r="BF39" s="10">
        <v>178</v>
      </c>
      <c r="BG39" s="10">
        <v>157</v>
      </c>
      <c r="BH39" s="10">
        <v>47</v>
      </c>
      <c r="BI39" s="10">
        <v>204</v>
      </c>
      <c r="BJ39" s="10">
        <v>1073</v>
      </c>
      <c r="BK39" s="10">
        <v>1455</v>
      </c>
      <c r="BL39" s="10">
        <v>691</v>
      </c>
      <c r="BM39" s="10">
        <v>1044</v>
      </c>
      <c r="BN39" s="10">
        <v>9093</v>
      </c>
      <c r="BO39" s="10">
        <v>10137</v>
      </c>
      <c r="BP39" s="10">
        <v>77607</v>
      </c>
      <c r="BQ39" s="10">
        <v>88435</v>
      </c>
      <c r="BR39" s="4"/>
      <c r="BS39" s="21">
        <v>1920262</v>
      </c>
      <c r="BT39" s="21">
        <v>7539560</v>
      </c>
      <c r="BU39" s="21">
        <v>9459822</v>
      </c>
      <c r="BV39" s="21">
        <v>1149372</v>
      </c>
      <c r="BW39" s="21">
        <v>10686418</v>
      </c>
      <c r="BX39" s="37">
        <v>21295612</v>
      </c>
      <c r="BY39" s="21">
        <v>0</v>
      </c>
      <c r="BZ39" s="21">
        <v>7913111</v>
      </c>
      <c r="CA39" s="4"/>
      <c r="CB39" s="10">
        <v>541</v>
      </c>
      <c r="CC39" s="10">
        <v>1002</v>
      </c>
      <c r="CD39" s="10">
        <v>10738</v>
      </c>
      <c r="CE39" s="10">
        <v>27100</v>
      </c>
      <c r="CF39" s="10">
        <v>1194</v>
      </c>
      <c r="CG39" s="10">
        <v>39032</v>
      </c>
      <c r="CH39" s="10">
        <v>6284</v>
      </c>
      <c r="CI39" s="10">
        <v>20841</v>
      </c>
      <c r="CJ39" s="10">
        <v>622</v>
      </c>
      <c r="CK39" s="10">
        <v>27747</v>
      </c>
      <c r="CL39" s="10">
        <v>1088</v>
      </c>
      <c r="CM39" s="10">
        <v>1599</v>
      </c>
      <c r="CN39" s="10">
        <v>41719</v>
      </c>
      <c r="CO39" s="10">
        <v>992</v>
      </c>
      <c r="CP39" s="10">
        <v>1490</v>
      </c>
      <c r="CQ39" s="10">
        <v>30229</v>
      </c>
      <c r="CR39" s="10">
        <v>628</v>
      </c>
      <c r="CS39" s="10">
        <v>427</v>
      </c>
      <c r="CT39" s="4"/>
      <c r="CU39" s="10">
        <v>10902</v>
      </c>
      <c r="CV39" s="10">
        <v>23643</v>
      </c>
      <c r="CW39" s="10">
        <v>34545</v>
      </c>
      <c r="CX39" s="10">
        <v>0</v>
      </c>
      <c r="CY39" s="10">
        <v>0</v>
      </c>
      <c r="CZ39" s="10">
        <v>4420</v>
      </c>
      <c r="DA39" s="10">
        <v>34545</v>
      </c>
      <c r="DB39" s="10">
        <v>1867488</v>
      </c>
      <c r="DC39" s="10">
        <v>0</v>
      </c>
      <c r="DD39" s="10">
        <v>1867488</v>
      </c>
    </row>
    <row r="40" spans="1:108" ht="15.75" customHeight="1" x14ac:dyDescent="0.2">
      <c r="A40" s="8" t="s">
        <v>149</v>
      </c>
      <c r="B40" s="4"/>
      <c r="C40" s="12">
        <v>1</v>
      </c>
      <c r="D40" s="14">
        <v>4000</v>
      </c>
      <c r="E40" s="12">
        <v>78.5</v>
      </c>
      <c r="F40" s="12">
        <v>678</v>
      </c>
      <c r="G40" s="14" t="s">
        <v>112</v>
      </c>
      <c r="H40" s="14">
        <v>0</v>
      </c>
      <c r="I40" s="4"/>
      <c r="J40" s="12">
        <v>13</v>
      </c>
      <c r="K40" s="12">
        <v>4.5999999999999996</v>
      </c>
      <c r="L40" s="12">
        <v>4.5999999999999996</v>
      </c>
      <c r="M40" s="12">
        <v>0</v>
      </c>
      <c r="N40" s="12">
        <v>0</v>
      </c>
      <c r="O40" s="12">
        <v>22.2</v>
      </c>
      <c r="P40" s="14">
        <v>0.6</v>
      </c>
      <c r="Q40" s="14">
        <v>0</v>
      </c>
      <c r="R40" s="14">
        <v>4</v>
      </c>
      <c r="S40" s="14">
        <v>3.6</v>
      </c>
      <c r="T40" s="14">
        <v>2</v>
      </c>
      <c r="U40" s="14">
        <v>8</v>
      </c>
      <c r="V40" s="14">
        <v>0</v>
      </c>
      <c r="W40" s="14">
        <v>3</v>
      </c>
      <c r="X40" s="14">
        <v>0</v>
      </c>
      <c r="Y40" s="14">
        <v>1</v>
      </c>
      <c r="Z40" s="14">
        <v>0</v>
      </c>
      <c r="AA40" s="4"/>
      <c r="AB40" s="14">
        <v>240</v>
      </c>
      <c r="AC40" s="14">
        <v>4552</v>
      </c>
      <c r="AD40" s="14">
        <v>3337</v>
      </c>
      <c r="AE40" s="12">
        <v>61021</v>
      </c>
      <c r="AF40" s="12">
        <v>5343</v>
      </c>
      <c r="AG40" s="12">
        <v>2282</v>
      </c>
      <c r="AH40" s="12">
        <v>336</v>
      </c>
      <c r="AI40" s="12">
        <v>1062</v>
      </c>
      <c r="AJ40" s="14">
        <v>76</v>
      </c>
      <c r="AK40" s="14">
        <v>403824</v>
      </c>
      <c r="AL40" s="4"/>
      <c r="AM40" s="12">
        <v>1779</v>
      </c>
      <c r="AN40" s="12">
        <v>2201</v>
      </c>
      <c r="AO40" s="12">
        <v>122704</v>
      </c>
      <c r="AP40" s="12">
        <v>1749</v>
      </c>
      <c r="AQ40" s="12">
        <v>2015</v>
      </c>
      <c r="AR40" s="12">
        <v>199844</v>
      </c>
      <c r="AS40" s="12">
        <v>1517</v>
      </c>
      <c r="AT40" s="12">
        <v>144188</v>
      </c>
      <c r="AU40" s="12">
        <v>48000</v>
      </c>
      <c r="AV40" s="12">
        <v>120803</v>
      </c>
      <c r="AW40" s="14" t="s">
        <v>112</v>
      </c>
      <c r="AX40" s="14" t="s">
        <v>112</v>
      </c>
      <c r="AY40" s="14" t="s">
        <v>112</v>
      </c>
      <c r="AZ40" s="12">
        <v>0</v>
      </c>
      <c r="BA40" s="12">
        <v>5</v>
      </c>
      <c r="BB40" s="12">
        <v>17</v>
      </c>
      <c r="BC40" s="12">
        <v>22</v>
      </c>
      <c r="BD40" s="12">
        <v>152</v>
      </c>
      <c r="BE40" s="12">
        <v>174</v>
      </c>
      <c r="BF40" s="12">
        <v>2</v>
      </c>
      <c r="BG40" s="12">
        <v>3</v>
      </c>
      <c r="BH40" s="12">
        <v>0</v>
      </c>
      <c r="BI40" s="12">
        <v>3</v>
      </c>
      <c r="BJ40" s="12">
        <v>0</v>
      </c>
      <c r="BK40" s="12">
        <v>5</v>
      </c>
      <c r="BL40" s="12">
        <v>38</v>
      </c>
      <c r="BM40" s="12">
        <v>117</v>
      </c>
      <c r="BN40" s="12">
        <v>9121</v>
      </c>
      <c r="BO40" s="12">
        <v>9238</v>
      </c>
      <c r="BP40" s="12">
        <v>35180</v>
      </c>
      <c r="BQ40" s="12">
        <v>44456</v>
      </c>
      <c r="BR40" s="4"/>
      <c r="BS40" s="22">
        <v>439748</v>
      </c>
      <c r="BT40" s="22">
        <v>1984817</v>
      </c>
      <c r="BU40" s="22">
        <v>2424565</v>
      </c>
      <c r="BV40" s="22">
        <v>158596</v>
      </c>
      <c r="BW40" s="22">
        <v>1931641</v>
      </c>
      <c r="BX40" s="36">
        <v>4514802</v>
      </c>
      <c r="BY40" s="22"/>
      <c r="BZ40" s="22">
        <v>2142195</v>
      </c>
      <c r="CA40" s="4"/>
      <c r="CB40" s="12">
        <v>68</v>
      </c>
      <c r="CC40" s="12">
        <v>405</v>
      </c>
      <c r="CD40" s="12">
        <v>1050</v>
      </c>
      <c r="CE40" s="12">
        <v>9145</v>
      </c>
      <c r="CF40" s="12">
        <v>1434</v>
      </c>
      <c r="CG40" s="12">
        <v>11629</v>
      </c>
      <c r="CH40" s="12">
        <v>615</v>
      </c>
      <c r="CI40" s="12">
        <v>6685</v>
      </c>
      <c r="CJ40" s="12">
        <v>661</v>
      </c>
      <c r="CK40" s="12">
        <v>7961</v>
      </c>
      <c r="CL40" s="12">
        <v>322</v>
      </c>
      <c r="CM40" s="12">
        <v>559</v>
      </c>
      <c r="CN40" s="12">
        <v>12510</v>
      </c>
      <c r="CO40" s="12">
        <v>304</v>
      </c>
      <c r="CP40" s="12">
        <v>518</v>
      </c>
      <c r="CQ40" s="12">
        <v>8783</v>
      </c>
      <c r="CR40" s="12">
        <v>84</v>
      </c>
      <c r="CS40" s="12">
        <v>59</v>
      </c>
      <c r="CT40" s="4"/>
      <c r="CU40" s="12">
        <v>3223</v>
      </c>
      <c r="CV40" s="12">
        <v>564</v>
      </c>
      <c r="CW40" s="12">
        <v>3787</v>
      </c>
      <c r="CX40" s="12">
        <v>11794</v>
      </c>
      <c r="CY40" s="12">
        <v>2941</v>
      </c>
      <c r="CZ40" s="12">
        <v>707</v>
      </c>
      <c r="DA40" s="12">
        <v>15581</v>
      </c>
      <c r="DB40" s="12" t="s">
        <v>112</v>
      </c>
      <c r="DC40" s="12" t="s">
        <v>112</v>
      </c>
      <c r="DD40" s="12" t="s">
        <v>112</v>
      </c>
    </row>
    <row r="41" spans="1:108" ht="15.75" customHeight="1" x14ac:dyDescent="0.2">
      <c r="A41" s="7" t="s">
        <v>150</v>
      </c>
      <c r="B41" s="4"/>
      <c r="C41" s="10">
        <v>6</v>
      </c>
      <c r="D41" s="11"/>
      <c r="E41" s="10">
        <v>115</v>
      </c>
      <c r="F41" s="10">
        <v>3045</v>
      </c>
      <c r="G41" s="11">
        <v>54485</v>
      </c>
      <c r="H41" s="11"/>
      <c r="I41" s="4"/>
      <c r="J41" s="10">
        <v>45</v>
      </c>
      <c r="K41" s="10">
        <v>2</v>
      </c>
      <c r="L41" s="10">
        <v>42</v>
      </c>
      <c r="M41" s="10">
        <v>7.5</v>
      </c>
      <c r="N41" s="10">
        <v>0</v>
      </c>
      <c r="O41" s="10">
        <v>96.5</v>
      </c>
      <c r="P41" s="11"/>
      <c r="Q41" s="11"/>
      <c r="R41" s="11"/>
      <c r="S41" s="11"/>
      <c r="T41" s="11"/>
      <c r="U41" s="11"/>
      <c r="V41" s="11"/>
      <c r="W41" s="11"/>
      <c r="X41" s="11"/>
      <c r="Y41" s="11"/>
      <c r="Z41" s="11"/>
      <c r="AA41" s="4"/>
      <c r="AB41" s="11">
        <v>296</v>
      </c>
      <c r="AC41" s="11">
        <v>7366</v>
      </c>
      <c r="AD41" s="11">
        <v>9825</v>
      </c>
      <c r="AE41" s="10">
        <v>145486</v>
      </c>
      <c r="AF41" s="10">
        <v>59882</v>
      </c>
      <c r="AG41" s="10">
        <v>5209</v>
      </c>
      <c r="AH41" s="10">
        <v>2323</v>
      </c>
      <c r="AI41" s="10">
        <v>7374</v>
      </c>
      <c r="AJ41" s="11">
        <v>232</v>
      </c>
      <c r="AK41" s="11"/>
      <c r="AL41" s="4"/>
      <c r="AM41" s="10">
        <v>7336</v>
      </c>
      <c r="AN41" s="10">
        <v>0</v>
      </c>
      <c r="AO41" s="10">
        <v>1117427</v>
      </c>
      <c r="AP41" s="10">
        <v>4286</v>
      </c>
      <c r="AQ41" s="10">
        <v>0</v>
      </c>
      <c r="AR41" s="10">
        <v>611143</v>
      </c>
      <c r="AS41" s="10">
        <v>2309</v>
      </c>
      <c r="AT41" s="10">
        <v>334552</v>
      </c>
      <c r="AU41" s="10">
        <v>167925</v>
      </c>
      <c r="AV41" s="10" t="s">
        <v>112</v>
      </c>
      <c r="AW41" s="11"/>
      <c r="AX41" s="11"/>
      <c r="AY41" s="11"/>
      <c r="AZ41" s="10">
        <v>16</v>
      </c>
      <c r="BA41" s="10">
        <v>274</v>
      </c>
      <c r="BB41" s="10">
        <v>2202</v>
      </c>
      <c r="BC41" s="10">
        <v>2476</v>
      </c>
      <c r="BD41" s="10">
        <v>8344</v>
      </c>
      <c r="BE41" s="10">
        <v>10836</v>
      </c>
      <c r="BF41" s="10">
        <v>70</v>
      </c>
      <c r="BG41" s="10">
        <v>22</v>
      </c>
      <c r="BH41" s="10">
        <v>10</v>
      </c>
      <c r="BI41" s="10">
        <v>32</v>
      </c>
      <c r="BJ41" s="10">
        <v>7218</v>
      </c>
      <c r="BK41" s="10">
        <v>7320</v>
      </c>
      <c r="BL41" s="10">
        <v>803</v>
      </c>
      <c r="BM41" s="10">
        <v>47484</v>
      </c>
      <c r="BN41" s="10">
        <v>7651</v>
      </c>
      <c r="BO41" s="10">
        <v>55135</v>
      </c>
      <c r="BP41" s="10">
        <v>74006</v>
      </c>
      <c r="BQ41" s="10">
        <v>129944</v>
      </c>
      <c r="BR41" s="4"/>
      <c r="BS41" s="21">
        <v>926930</v>
      </c>
      <c r="BT41" s="21">
        <v>7683117</v>
      </c>
      <c r="BU41" s="21">
        <v>8610047</v>
      </c>
      <c r="BV41" s="21">
        <v>1682085</v>
      </c>
      <c r="BW41" s="21">
        <v>8145967</v>
      </c>
      <c r="BX41" s="37">
        <v>18438099</v>
      </c>
      <c r="BY41" s="21">
        <v>221859</v>
      </c>
      <c r="BZ41" s="21">
        <v>8161890</v>
      </c>
      <c r="CA41" s="4"/>
      <c r="CB41" s="10">
        <v>599</v>
      </c>
      <c r="CC41" s="10">
        <v>1940</v>
      </c>
      <c r="CD41" s="10">
        <v>5490</v>
      </c>
      <c r="CE41" s="10">
        <v>20792</v>
      </c>
      <c r="CF41" s="10">
        <v>97</v>
      </c>
      <c r="CG41" s="10">
        <v>26379</v>
      </c>
      <c r="CH41" s="10">
        <v>3962</v>
      </c>
      <c r="CI41" s="10">
        <v>17060</v>
      </c>
      <c r="CJ41" s="10">
        <v>72</v>
      </c>
      <c r="CK41" s="10">
        <v>21094</v>
      </c>
      <c r="CL41" s="10">
        <v>1799</v>
      </c>
      <c r="CM41" s="10">
        <v>2530</v>
      </c>
      <c r="CN41" s="10">
        <v>30708</v>
      </c>
      <c r="CO41" s="10">
        <v>1539</v>
      </c>
      <c r="CP41" s="10">
        <v>2218</v>
      </c>
      <c r="CQ41" s="10">
        <v>24851</v>
      </c>
      <c r="CR41" s="10">
        <v>59</v>
      </c>
      <c r="CS41" s="10">
        <v>38</v>
      </c>
      <c r="CT41" s="4"/>
      <c r="CU41" s="17">
        <v>3758</v>
      </c>
      <c r="CV41" s="17">
        <v>82</v>
      </c>
      <c r="CW41" s="10">
        <v>3840</v>
      </c>
      <c r="CX41" s="10">
        <v>79669</v>
      </c>
      <c r="CY41" s="10">
        <v>7527</v>
      </c>
      <c r="CZ41" s="10">
        <v>651</v>
      </c>
      <c r="DA41" s="10">
        <v>83509</v>
      </c>
      <c r="DB41" s="10">
        <v>176368</v>
      </c>
      <c r="DC41" s="17">
        <v>97406</v>
      </c>
      <c r="DD41" s="10">
        <v>273774</v>
      </c>
    </row>
    <row r="42" spans="1:108" ht="15.75" customHeight="1" x14ac:dyDescent="0.2">
      <c r="A42" s="8" t="s">
        <v>151</v>
      </c>
      <c r="B42" s="4"/>
      <c r="C42" s="12">
        <v>3</v>
      </c>
      <c r="D42" s="14">
        <v>12975</v>
      </c>
      <c r="E42" s="12">
        <v>87</v>
      </c>
      <c r="F42" s="12">
        <v>1631</v>
      </c>
      <c r="G42" s="14" t="s">
        <v>112</v>
      </c>
      <c r="H42" s="14" t="s">
        <v>112</v>
      </c>
      <c r="I42" s="4"/>
      <c r="J42" s="12">
        <v>39.630000000000003</v>
      </c>
      <c r="K42" s="12">
        <v>26</v>
      </c>
      <c r="L42" s="12">
        <v>7.79</v>
      </c>
      <c r="M42" s="12">
        <v>2.8</v>
      </c>
      <c r="N42" s="12">
        <v>0</v>
      </c>
      <c r="O42" s="12">
        <v>76.22</v>
      </c>
      <c r="P42" s="14">
        <v>0</v>
      </c>
      <c r="Q42" s="14">
        <v>0</v>
      </c>
      <c r="R42" s="14">
        <v>7.79</v>
      </c>
      <c r="S42" s="14">
        <v>19.2</v>
      </c>
      <c r="T42" s="14">
        <v>6.8</v>
      </c>
      <c r="U42" s="14">
        <v>22.23</v>
      </c>
      <c r="V42" s="14">
        <v>11.2</v>
      </c>
      <c r="W42" s="14">
        <v>3</v>
      </c>
      <c r="X42" s="14">
        <v>3</v>
      </c>
      <c r="Y42" s="14">
        <v>2</v>
      </c>
      <c r="Z42" s="14">
        <v>1</v>
      </c>
      <c r="AA42" s="4"/>
      <c r="AB42" s="14">
        <v>135</v>
      </c>
      <c r="AC42" s="14">
        <v>3607</v>
      </c>
      <c r="AD42" s="14">
        <v>3194</v>
      </c>
      <c r="AE42" s="12">
        <v>90841</v>
      </c>
      <c r="AF42" s="12">
        <v>16956</v>
      </c>
      <c r="AG42" s="12" t="s">
        <v>112</v>
      </c>
      <c r="AH42" s="12">
        <v>11016</v>
      </c>
      <c r="AI42" s="12">
        <v>12483</v>
      </c>
      <c r="AJ42" s="14">
        <v>912</v>
      </c>
      <c r="AK42" s="14">
        <v>1627658</v>
      </c>
      <c r="AL42" s="4"/>
      <c r="AM42" s="12">
        <v>39178</v>
      </c>
      <c r="AN42" s="12">
        <v>38992</v>
      </c>
      <c r="AO42" s="12">
        <v>548006</v>
      </c>
      <c r="AP42" s="12">
        <v>4539</v>
      </c>
      <c r="AQ42" s="12">
        <v>21505</v>
      </c>
      <c r="AR42" s="12">
        <v>303548</v>
      </c>
      <c r="AS42" s="12">
        <v>33698</v>
      </c>
      <c r="AT42" s="12">
        <v>125176</v>
      </c>
      <c r="AU42" s="12">
        <v>856</v>
      </c>
      <c r="AV42" s="12">
        <v>634884</v>
      </c>
      <c r="AW42" s="14">
        <v>14</v>
      </c>
      <c r="AX42" s="14">
        <v>228</v>
      </c>
      <c r="AY42" s="14">
        <v>153740</v>
      </c>
      <c r="AZ42" s="12">
        <v>0</v>
      </c>
      <c r="BA42" s="12">
        <v>12</v>
      </c>
      <c r="BB42" s="12">
        <v>553</v>
      </c>
      <c r="BC42" s="12">
        <v>565</v>
      </c>
      <c r="BD42" s="12">
        <v>0</v>
      </c>
      <c r="BE42" s="12">
        <v>565</v>
      </c>
      <c r="BF42" s="12">
        <v>6</v>
      </c>
      <c r="BG42" s="12">
        <v>5</v>
      </c>
      <c r="BH42" s="12">
        <v>0</v>
      </c>
      <c r="BI42" s="12">
        <v>5</v>
      </c>
      <c r="BJ42" s="12">
        <v>0</v>
      </c>
      <c r="BK42" s="12">
        <v>11</v>
      </c>
      <c r="BL42" s="12">
        <v>215</v>
      </c>
      <c r="BM42" s="12">
        <v>7396</v>
      </c>
      <c r="BN42" s="12">
        <v>9436</v>
      </c>
      <c r="BO42" s="12">
        <v>16832</v>
      </c>
      <c r="BP42" s="12">
        <v>77334</v>
      </c>
      <c r="BQ42" s="12">
        <v>94381</v>
      </c>
      <c r="BR42" s="4"/>
      <c r="BS42" s="22">
        <v>1202820</v>
      </c>
      <c r="BT42" s="22">
        <v>5721626</v>
      </c>
      <c r="BU42" s="22">
        <v>6924446</v>
      </c>
      <c r="BV42" s="22">
        <v>1676814</v>
      </c>
      <c r="BW42" s="22">
        <v>6957318</v>
      </c>
      <c r="BX42" s="36">
        <v>15558578</v>
      </c>
      <c r="BY42" s="22">
        <v>0</v>
      </c>
      <c r="BZ42" s="22">
        <v>4748596</v>
      </c>
      <c r="CA42" s="4"/>
      <c r="CB42" s="12">
        <v>8</v>
      </c>
      <c r="CC42" s="12" t="s">
        <v>112</v>
      </c>
      <c r="CD42" s="12">
        <v>8099</v>
      </c>
      <c r="CE42" s="12">
        <v>22079</v>
      </c>
      <c r="CF42" s="12">
        <v>1217</v>
      </c>
      <c r="CG42" s="12">
        <v>31395</v>
      </c>
      <c r="CH42" s="12">
        <v>4511</v>
      </c>
      <c r="CI42" s="12">
        <v>18376</v>
      </c>
      <c r="CJ42" s="12">
        <v>616</v>
      </c>
      <c r="CK42" s="12">
        <v>23503</v>
      </c>
      <c r="CL42" s="12">
        <v>1110</v>
      </c>
      <c r="CM42" s="12">
        <v>1335</v>
      </c>
      <c r="CN42" s="12">
        <v>33840</v>
      </c>
      <c r="CO42" s="12">
        <v>1028</v>
      </c>
      <c r="CP42" s="12">
        <v>1221</v>
      </c>
      <c r="CQ42" s="12">
        <v>25752</v>
      </c>
      <c r="CR42" s="12">
        <v>1067</v>
      </c>
      <c r="CS42" s="12">
        <v>374</v>
      </c>
      <c r="CT42" s="4"/>
      <c r="CU42" s="12">
        <v>33480</v>
      </c>
      <c r="CV42" s="12">
        <v>1699</v>
      </c>
      <c r="CW42" s="12">
        <v>35179</v>
      </c>
      <c r="CX42" s="12">
        <v>24849</v>
      </c>
      <c r="CY42" s="12">
        <v>5853</v>
      </c>
      <c r="CZ42" s="12">
        <v>4371</v>
      </c>
      <c r="DA42" s="12">
        <v>60028</v>
      </c>
      <c r="DB42" s="12">
        <v>3027785</v>
      </c>
      <c r="DC42" s="12">
        <v>513255</v>
      </c>
      <c r="DD42" s="12">
        <v>3541040</v>
      </c>
    </row>
    <row r="43" spans="1:108" ht="15.75" customHeight="1" x14ac:dyDescent="0.2">
      <c r="A43" s="7" t="s">
        <v>152</v>
      </c>
      <c r="B43" s="4"/>
      <c r="C43" s="10">
        <v>7</v>
      </c>
      <c r="D43" s="11">
        <v>13173</v>
      </c>
      <c r="E43" s="10">
        <v>92</v>
      </c>
      <c r="F43" s="10">
        <v>2614</v>
      </c>
      <c r="G43" s="11" t="s">
        <v>112</v>
      </c>
      <c r="H43" s="11" t="s">
        <v>112</v>
      </c>
      <c r="I43" s="4"/>
      <c r="J43" s="10">
        <v>42.6</v>
      </c>
      <c r="K43" s="10">
        <v>16.100000000000001</v>
      </c>
      <c r="L43" s="10">
        <v>5.6</v>
      </c>
      <c r="M43" s="10">
        <v>3.6</v>
      </c>
      <c r="N43" s="10">
        <v>1</v>
      </c>
      <c r="O43" s="10">
        <v>68.900000000000006</v>
      </c>
      <c r="P43" s="11">
        <v>0</v>
      </c>
      <c r="Q43" s="11">
        <v>0</v>
      </c>
      <c r="R43" s="11">
        <v>0</v>
      </c>
      <c r="S43" s="11">
        <v>22.7</v>
      </c>
      <c r="T43" s="11">
        <v>7</v>
      </c>
      <c r="U43" s="11">
        <v>18.5</v>
      </c>
      <c r="V43" s="11">
        <v>11.4</v>
      </c>
      <c r="W43" s="11">
        <v>3.6</v>
      </c>
      <c r="X43" s="11">
        <v>2.9</v>
      </c>
      <c r="Y43" s="11">
        <v>1.8</v>
      </c>
      <c r="Z43" s="11">
        <v>1</v>
      </c>
      <c r="AA43" s="4"/>
      <c r="AB43" s="11" t="s">
        <v>112</v>
      </c>
      <c r="AC43" s="11" t="s">
        <v>112</v>
      </c>
      <c r="AD43" s="11" t="s">
        <v>112</v>
      </c>
      <c r="AE43" s="10">
        <v>279723</v>
      </c>
      <c r="AF43" s="10" t="s">
        <v>112</v>
      </c>
      <c r="AG43" s="10">
        <v>6256</v>
      </c>
      <c r="AH43" s="10">
        <v>6960</v>
      </c>
      <c r="AI43" s="10">
        <v>8529</v>
      </c>
      <c r="AJ43" s="11">
        <v>17560</v>
      </c>
      <c r="AK43" s="11">
        <v>1154573</v>
      </c>
      <c r="AL43" s="4"/>
      <c r="AM43" s="10">
        <v>30683</v>
      </c>
      <c r="AN43" s="10">
        <v>17999</v>
      </c>
      <c r="AO43" s="10">
        <v>473152</v>
      </c>
      <c r="AP43" s="10">
        <v>7849</v>
      </c>
      <c r="AQ43" s="10">
        <v>6822</v>
      </c>
      <c r="AR43" s="10">
        <v>758969</v>
      </c>
      <c r="AS43" s="10">
        <v>25425</v>
      </c>
      <c r="AT43" s="10">
        <v>348967</v>
      </c>
      <c r="AU43" s="10">
        <v>261470</v>
      </c>
      <c r="AV43" s="10">
        <v>786005</v>
      </c>
      <c r="AW43" s="11">
        <v>1060</v>
      </c>
      <c r="AX43" s="11">
        <v>2224</v>
      </c>
      <c r="AY43" s="11">
        <v>20874</v>
      </c>
      <c r="AZ43" s="10">
        <v>0</v>
      </c>
      <c r="BA43" s="10">
        <v>111</v>
      </c>
      <c r="BB43" s="10">
        <v>0</v>
      </c>
      <c r="BC43" s="10">
        <v>111</v>
      </c>
      <c r="BD43" s="10">
        <v>125</v>
      </c>
      <c r="BE43" s="10">
        <v>236</v>
      </c>
      <c r="BF43" s="10">
        <v>183</v>
      </c>
      <c r="BG43" s="10">
        <v>2961</v>
      </c>
      <c r="BH43" s="10">
        <v>0</v>
      </c>
      <c r="BI43" s="10">
        <v>2961</v>
      </c>
      <c r="BJ43" s="10">
        <v>1</v>
      </c>
      <c r="BK43" s="10">
        <v>3145</v>
      </c>
      <c r="BL43" s="10">
        <v>271</v>
      </c>
      <c r="BM43" s="10">
        <v>40939</v>
      </c>
      <c r="BN43" s="10">
        <v>6773</v>
      </c>
      <c r="BO43" s="10">
        <v>47712</v>
      </c>
      <c r="BP43" s="10">
        <v>29333</v>
      </c>
      <c r="BQ43" s="10">
        <v>77316</v>
      </c>
      <c r="BR43" s="4"/>
      <c r="BS43" s="21">
        <v>2342437</v>
      </c>
      <c r="BT43" s="21">
        <v>2833591</v>
      </c>
      <c r="BU43" s="21">
        <v>5176028</v>
      </c>
      <c r="BV43" s="21">
        <v>1087719</v>
      </c>
      <c r="BW43" s="21">
        <v>6717775</v>
      </c>
      <c r="BX43" s="37">
        <v>12981522</v>
      </c>
      <c r="BY43" s="21">
        <v>0</v>
      </c>
      <c r="BZ43" s="21">
        <v>4649218</v>
      </c>
      <c r="CA43" s="4"/>
      <c r="CB43" s="10">
        <v>610</v>
      </c>
      <c r="CC43" s="10">
        <v>1301</v>
      </c>
      <c r="CD43" s="10">
        <v>3803</v>
      </c>
      <c r="CE43" s="10">
        <v>23465</v>
      </c>
      <c r="CF43" s="10">
        <v>19139</v>
      </c>
      <c r="CG43" s="10">
        <v>46407</v>
      </c>
      <c r="CH43" s="10">
        <v>2202</v>
      </c>
      <c r="CI43" s="10">
        <v>17336</v>
      </c>
      <c r="CJ43" s="10">
        <v>10117</v>
      </c>
      <c r="CK43" s="10">
        <v>29655</v>
      </c>
      <c r="CL43" s="10">
        <v>1051</v>
      </c>
      <c r="CM43" s="10">
        <v>1174</v>
      </c>
      <c r="CN43" s="10">
        <v>48632</v>
      </c>
      <c r="CO43" s="10">
        <v>938</v>
      </c>
      <c r="CP43" s="10">
        <v>796</v>
      </c>
      <c r="CQ43" s="10">
        <v>31389</v>
      </c>
      <c r="CR43" s="10">
        <v>357</v>
      </c>
      <c r="CS43" s="10">
        <v>176</v>
      </c>
      <c r="CT43" s="4"/>
      <c r="CU43" s="10">
        <v>3922</v>
      </c>
      <c r="CV43" s="10">
        <v>627</v>
      </c>
      <c r="CW43" s="10">
        <v>4549</v>
      </c>
      <c r="CX43" s="10">
        <v>11140</v>
      </c>
      <c r="CY43" s="10">
        <v>1469</v>
      </c>
      <c r="CZ43" s="10">
        <v>692</v>
      </c>
      <c r="DA43" s="10">
        <v>15689</v>
      </c>
      <c r="DB43" s="10">
        <v>591075</v>
      </c>
      <c r="DC43" s="10">
        <v>0</v>
      </c>
      <c r="DD43" s="10">
        <v>591075</v>
      </c>
    </row>
    <row r="44" spans="1:108" ht="15.75" customHeight="1" x14ac:dyDescent="0.2">
      <c r="A44" s="8" t="s">
        <v>153</v>
      </c>
      <c r="B44" s="4"/>
      <c r="C44" s="12">
        <v>6</v>
      </c>
      <c r="D44" s="14">
        <v>25791</v>
      </c>
      <c r="E44" s="12">
        <v>81</v>
      </c>
      <c r="F44" s="12">
        <v>4091</v>
      </c>
      <c r="G44" s="14">
        <v>50318</v>
      </c>
      <c r="H44" s="14">
        <v>0</v>
      </c>
      <c r="I44" s="4"/>
      <c r="J44" s="12">
        <v>62.5</v>
      </c>
      <c r="K44" s="12">
        <v>20</v>
      </c>
      <c r="L44" s="12">
        <v>51.7</v>
      </c>
      <c r="M44" s="12">
        <v>9</v>
      </c>
      <c r="N44" s="12">
        <v>0</v>
      </c>
      <c r="O44" s="12">
        <v>143.19999999999999</v>
      </c>
      <c r="P44" s="14">
        <v>0</v>
      </c>
      <c r="Q44" s="14">
        <v>0</v>
      </c>
      <c r="R44" s="14">
        <v>38.200000000000003</v>
      </c>
      <c r="S44" s="14">
        <v>7.5</v>
      </c>
      <c r="T44" s="14">
        <v>21</v>
      </c>
      <c r="U44" s="14">
        <v>33.5</v>
      </c>
      <c r="V44" s="14">
        <v>16</v>
      </c>
      <c r="W44" s="14">
        <v>12</v>
      </c>
      <c r="X44" s="14">
        <v>5</v>
      </c>
      <c r="Y44" s="14">
        <v>4</v>
      </c>
      <c r="Z44" s="14">
        <v>0</v>
      </c>
      <c r="AA44" s="4"/>
      <c r="AB44" s="14">
        <v>782</v>
      </c>
      <c r="AC44" s="14">
        <v>23901</v>
      </c>
      <c r="AD44" s="14"/>
      <c r="AE44" s="12">
        <v>331594</v>
      </c>
      <c r="AF44" s="12">
        <v>14522</v>
      </c>
      <c r="AG44" s="12">
        <v>1254</v>
      </c>
      <c r="AH44" s="12">
        <v>2155</v>
      </c>
      <c r="AI44" s="12">
        <v>1589</v>
      </c>
      <c r="AJ44" s="14">
        <v>23900</v>
      </c>
      <c r="AK44" s="14">
        <v>1766694</v>
      </c>
      <c r="AL44" s="4"/>
      <c r="AM44" s="12">
        <v>182028</v>
      </c>
      <c r="AN44" s="12">
        <v>88413</v>
      </c>
      <c r="AO44" s="12">
        <v>1435979</v>
      </c>
      <c r="AP44" s="12">
        <v>13046</v>
      </c>
      <c r="AQ44" s="12">
        <v>46391</v>
      </c>
      <c r="AR44" s="12">
        <v>630937</v>
      </c>
      <c r="AS44" s="12">
        <v>127951</v>
      </c>
      <c r="AT44" s="12">
        <v>225451</v>
      </c>
      <c r="AU44" s="12">
        <v>36025</v>
      </c>
      <c r="AV44" s="12">
        <v>1382848</v>
      </c>
      <c r="AW44" s="14">
        <v>247</v>
      </c>
      <c r="AX44" s="14">
        <v>1053</v>
      </c>
      <c r="AY44" s="14">
        <v>126664</v>
      </c>
      <c r="AZ44" s="12">
        <v>2</v>
      </c>
      <c r="BA44" s="12">
        <v>4</v>
      </c>
      <c r="BB44" s="12">
        <v>0</v>
      </c>
      <c r="BC44" s="12">
        <v>4</v>
      </c>
      <c r="BD44" s="12">
        <v>0</v>
      </c>
      <c r="BE44" s="12">
        <v>6</v>
      </c>
      <c r="BF44" s="12">
        <v>229</v>
      </c>
      <c r="BG44" s="12">
        <v>24</v>
      </c>
      <c r="BH44" s="12">
        <v>0</v>
      </c>
      <c r="BI44" s="12">
        <v>24</v>
      </c>
      <c r="BJ44" s="12">
        <v>0</v>
      </c>
      <c r="BK44" s="12">
        <v>253</v>
      </c>
      <c r="BL44" s="12">
        <v>86</v>
      </c>
      <c r="BM44" s="12">
        <v>139</v>
      </c>
      <c r="BN44" s="12">
        <v>11275</v>
      </c>
      <c r="BO44" s="12">
        <v>11414</v>
      </c>
      <c r="BP44" s="12">
        <v>51567</v>
      </c>
      <c r="BQ44" s="12">
        <v>63067</v>
      </c>
      <c r="BR44" s="4"/>
      <c r="BS44" s="22">
        <v>5068272</v>
      </c>
      <c r="BT44" s="22">
        <v>4694960</v>
      </c>
      <c r="BU44" s="22">
        <v>9763232</v>
      </c>
      <c r="BV44" s="22">
        <v>1607588</v>
      </c>
      <c r="BW44" s="22">
        <v>12948833</v>
      </c>
      <c r="BX44" s="36">
        <v>24319653</v>
      </c>
      <c r="BY44" s="22">
        <v>0</v>
      </c>
      <c r="BZ44" s="22">
        <v>759282</v>
      </c>
      <c r="CA44" s="4"/>
      <c r="CB44" s="12">
        <v>85</v>
      </c>
      <c r="CC44" s="12">
        <v>294</v>
      </c>
      <c r="CD44" s="12">
        <v>6468</v>
      </c>
      <c r="CE44" s="12">
        <v>36126</v>
      </c>
      <c r="CF44" s="12">
        <v>1291</v>
      </c>
      <c r="CG44" s="12">
        <v>43885</v>
      </c>
      <c r="CH44" s="12">
        <v>4145</v>
      </c>
      <c r="CI44" s="12">
        <v>27604</v>
      </c>
      <c r="CJ44" s="12">
        <v>1162</v>
      </c>
      <c r="CK44" s="12">
        <v>32911</v>
      </c>
      <c r="CL44" s="12">
        <v>1136</v>
      </c>
      <c r="CM44" s="12">
        <v>1707</v>
      </c>
      <c r="CN44" s="12">
        <v>46728</v>
      </c>
      <c r="CO44" s="12">
        <v>1074</v>
      </c>
      <c r="CP44" s="12">
        <v>1623</v>
      </c>
      <c r="CQ44" s="12">
        <v>35608</v>
      </c>
      <c r="CR44" s="12">
        <v>1156</v>
      </c>
      <c r="CS44" s="12">
        <v>936</v>
      </c>
      <c r="CT44" s="4"/>
      <c r="CU44" s="12">
        <v>7185</v>
      </c>
      <c r="CV44" s="12">
        <v>14806</v>
      </c>
      <c r="CW44" s="12">
        <v>21991</v>
      </c>
      <c r="CX44" s="12">
        <v>9104</v>
      </c>
      <c r="CY44" s="12">
        <v>1525</v>
      </c>
      <c r="CZ44" s="12">
        <v>2752</v>
      </c>
      <c r="DA44" s="12">
        <v>31095</v>
      </c>
      <c r="DB44" s="12">
        <v>65691</v>
      </c>
      <c r="DC44" s="12">
        <v>43990</v>
      </c>
      <c r="DD44" s="12">
        <v>109681</v>
      </c>
    </row>
    <row r="45" spans="1:108" ht="15.75" customHeight="1" x14ac:dyDescent="0.2">
      <c r="A45" s="13" t="s">
        <v>154</v>
      </c>
      <c r="B45" s="4"/>
      <c r="C45" s="10"/>
      <c r="D45" s="11"/>
      <c r="E45" s="10"/>
      <c r="F45" s="10"/>
      <c r="G45" s="11"/>
      <c r="H45" s="11"/>
      <c r="I45" s="4"/>
      <c r="J45" s="10"/>
      <c r="K45" s="10"/>
      <c r="L45" s="10"/>
      <c r="M45" s="10"/>
      <c r="N45" s="10"/>
      <c r="O45" s="10"/>
      <c r="P45" s="11"/>
      <c r="Q45" s="11"/>
      <c r="R45" s="11"/>
      <c r="S45" s="11"/>
      <c r="T45" s="11"/>
      <c r="U45" s="11"/>
      <c r="V45" s="11"/>
      <c r="W45" s="11"/>
      <c r="X45" s="11"/>
      <c r="Y45" s="11"/>
      <c r="Z45" s="11"/>
      <c r="AA45" s="4"/>
      <c r="AB45" s="11"/>
      <c r="AC45" s="11"/>
      <c r="AD45" s="11"/>
      <c r="AE45" s="10"/>
      <c r="AF45" s="10"/>
      <c r="AG45" s="10"/>
      <c r="AH45" s="10"/>
      <c r="AI45" s="10"/>
      <c r="AJ45" s="11"/>
      <c r="AK45" s="11"/>
      <c r="AL45" s="4"/>
      <c r="AM45" s="10"/>
      <c r="AN45" s="10"/>
      <c r="AO45" s="10"/>
      <c r="AP45" s="10"/>
      <c r="AQ45" s="10"/>
      <c r="AR45" s="10"/>
      <c r="AS45" s="10"/>
      <c r="AT45" s="10"/>
      <c r="AU45" s="10"/>
      <c r="AV45" s="10"/>
      <c r="AW45" s="11"/>
      <c r="AX45" s="11"/>
      <c r="AY45" s="11"/>
      <c r="AZ45" s="10"/>
      <c r="BA45" s="10"/>
      <c r="BB45" s="10"/>
      <c r="BC45" s="10"/>
      <c r="BD45" s="10"/>
      <c r="BE45" s="10"/>
      <c r="BF45" s="10"/>
      <c r="BG45" s="10"/>
      <c r="BH45" s="10"/>
      <c r="BI45" s="10"/>
      <c r="BJ45" s="10"/>
      <c r="BK45" s="10"/>
      <c r="BL45" s="10"/>
      <c r="BM45" s="10"/>
      <c r="BN45" s="10"/>
      <c r="BO45" s="10"/>
      <c r="BP45" s="10"/>
      <c r="BQ45" s="10"/>
      <c r="BR45" s="4"/>
      <c r="BS45" s="10"/>
      <c r="BT45" s="10"/>
      <c r="BU45" s="10"/>
      <c r="BV45" s="10"/>
      <c r="BW45" s="10"/>
      <c r="BX45" s="37"/>
      <c r="BY45" s="10"/>
      <c r="BZ45" s="10"/>
      <c r="CA45" s="4"/>
      <c r="CB45" s="10"/>
      <c r="CC45" s="10"/>
      <c r="CD45" s="10"/>
      <c r="CE45" s="10"/>
      <c r="CF45" s="10"/>
      <c r="CG45" s="10"/>
      <c r="CH45" s="10"/>
      <c r="CI45" s="10"/>
      <c r="CJ45" s="10"/>
      <c r="CK45" s="10"/>
      <c r="CL45" s="10"/>
      <c r="CM45" s="10"/>
      <c r="CN45" s="10"/>
      <c r="CO45" s="10"/>
      <c r="CP45" s="10"/>
      <c r="CQ45" s="10"/>
      <c r="CR45" s="10"/>
      <c r="CS45" s="10"/>
      <c r="CT45" s="4"/>
      <c r="CU45" s="10"/>
      <c r="CV45" s="10"/>
      <c r="CW45" s="10"/>
      <c r="CX45" s="10"/>
      <c r="CY45" s="10"/>
      <c r="CZ45" s="10"/>
      <c r="DA45" s="10"/>
      <c r="DB45" s="10"/>
      <c r="DC45" s="10"/>
      <c r="DD45" s="10"/>
    </row>
    <row r="46" spans="1:108" x14ac:dyDescent="0.2">
      <c r="A46" s="8" t="s">
        <v>155</v>
      </c>
      <c r="B46" s="4"/>
      <c r="C46" s="12">
        <v>3</v>
      </c>
      <c r="D46" s="14">
        <v>10472</v>
      </c>
      <c r="E46" s="12">
        <v>86</v>
      </c>
      <c r="F46" s="12">
        <v>1374</v>
      </c>
      <c r="G46" s="14" t="s">
        <v>112</v>
      </c>
      <c r="H46" s="14" t="s">
        <v>112</v>
      </c>
      <c r="I46" s="4"/>
      <c r="J46" s="12">
        <v>37.200000000000003</v>
      </c>
      <c r="K46" s="12">
        <v>0</v>
      </c>
      <c r="L46" s="12">
        <v>27.9</v>
      </c>
      <c r="M46" s="12">
        <v>0</v>
      </c>
      <c r="N46" s="12">
        <v>6.6</v>
      </c>
      <c r="O46" s="12">
        <v>71.7</v>
      </c>
      <c r="P46" s="14"/>
      <c r="Q46" s="14"/>
      <c r="R46" s="14"/>
      <c r="S46" s="14"/>
      <c r="T46" s="14"/>
      <c r="U46" s="14"/>
      <c r="V46" s="14"/>
      <c r="W46" s="14"/>
      <c r="X46" s="14"/>
      <c r="Y46" s="14"/>
      <c r="Z46" s="14"/>
      <c r="AA46" s="4"/>
      <c r="AB46" s="14">
        <v>501</v>
      </c>
      <c r="AC46" s="14">
        <v>8785</v>
      </c>
      <c r="AD46" s="14">
        <v>11274</v>
      </c>
      <c r="AE46" s="12">
        <v>169931</v>
      </c>
      <c r="AF46" s="12">
        <v>36219</v>
      </c>
      <c r="AG46" s="12">
        <v>0</v>
      </c>
      <c r="AH46" s="12">
        <v>5057</v>
      </c>
      <c r="AI46" s="12">
        <v>2017</v>
      </c>
      <c r="AJ46" s="14">
        <v>5463</v>
      </c>
      <c r="AK46" s="14">
        <v>1221663</v>
      </c>
      <c r="AL46" s="4"/>
      <c r="AM46" s="12">
        <v>4838</v>
      </c>
      <c r="AN46" s="12">
        <v>3990</v>
      </c>
      <c r="AO46" s="12">
        <v>279296</v>
      </c>
      <c r="AP46" s="12">
        <v>3435</v>
      </c>
      <c r="AQ46" s="12">
        <v>10251</v>
      </c>
      <c r="AR46" s="12">
        <v>113597</v>
      </c>
      <c r="AS46" s="12">
        <v>8593</v>
      </c>
      <c r="AT46" s="12" t="s">
        <v>112</v>
      </c>
      <c r="AU46" s="12">
        <v>85648</v>
      </c>
      <c r="AV46" s="12">
        <v>276618</v>
      </c>
      <c r="AW46" s="14" t="s">
        <v>112</v>
      </c>
      <c r="AX46" s="14" t="s">
        <v>112</v>
      </c>
      <c r="AY46" s="14" t="s">
        <v>112</v>
      </c>
      <c r="AZ46" s="12">
        <v>2</v>
      </c>
      <c r="BA46" s="12">
        <v>0</v>
      </c>
      <c r="BB46" s="12">
        <v>0</v>
      </c>
      <c r="BC46" s="12">
        <v>0</v>
      </c>
      <c r="BD46" s="12">
        <v>581</v>
      </c>
      <c r="BE46" s="12">
        <v>583</v>
      </c>
      <c r="BF46" s="12">
        <v>72</v>
      </c>
      <c r="BG46" s="12">
        <v>922</v>
      </c>
      <c r="BH46" s="12">
        <v>0</v>
      </c>
      <c r="BI46" s="12">
        <v>922</v>
      </c>
      <c r="BJ46" s="12">
        <v>82</v>
      </c>
      <c r="BK46" s="12">
        <v>1076</v>
      </c>
      <c r="BL46" s="12">
        <v>411</v>
      </c>
      <c r="BM46" s="12">
        <v>5120</v>
      </c>
      <c r="BN46" s="12">
        <v>9667</v>
      </c>
      <c r="BO46" s="12">
        <v>14787</v>
      </c>
      <c r="BP46" s="12">
        <v>47891</v>
      </c>
      <c r="BQ46" s="12">
        <v>63089</v>
      </c>
      <c r="BR46" s="4"/>
      <c r="BS46" s="22">
        <v>1370110</v>
      </c>
      <c r="BT46" s="22">
        <v>5795587</v>
      </c>
      <c r="BU46" s="22">
        <v>7165697</v>
      </c>
      <c r="BV46" s="22">
        <v>839793</v>
      </c>
      <c r="BW46" s="22">
        <v>4313536</v>
      </c>
      <c r="BX46" s="36">
        <v>12319026</v>
      </c>
      <c r="BY46" s="22">
        <v>0</v>
      </c>
      <c r="BZ46" s="22">
        <v>6630188</v>
      </c>
      <c r="CA46" s="4"/>
      <c r="CB46" s="12">
        <v>18</v>
      </c>
      <c r="CC46" s="12">
        <v>19</v>
      </c>
      <c r="CD46" s="12">
        <v>2582</v>
      </c>
      <c r="CE46" s="12">
        <v>21493</v>
      </c>
      <c r="CF46" s="12">
        <v>2934</v>
      </c>
      <c r="CG46" s="12">
        <v>27009</v>
      </c>
      <c r="CH46" s="12">
        <v>1535</v>
      </c>
      <c r="CI46" s="12">
        <v>15915</v>
      </c>
      <c r="CJ46" s="12">
        <v>1892</v>
      </c>
      <c r="CK46" s="12">
        <v>19343</v>
      </c>
      <c r="CL46" s="12">
        <v>2216</v>
      </c>
      <c r="CM46" s="12">
        <v>2124</v>
      </c>
      <c r="CN46" s="12">
        <v>31349</v>
      </c>
      <c r="CO46" s="12">
        <v>1083</v>
      </c>
      <c r="CP46" s="12">
        <v>1121</v>
      </c>
      <c r="CQ46" s="12">
        <v>21547</v>
      </c>
      <c r="CR46" s="12">
        <v>1175</v>
      </c>
      <c r="CS46" s="12">
        <v>346</v>
      </c>
      <c r="CT46" s="4"/>
      <c r="CU46" s="12">
        <v>4473</v>
      </c>
      <c r="CV46" s="12">
        <v>118</v>
      </c>
      <c r="CW46" s="12">
        <v>4591</v>
      </c>
      <c r="CX46" s="12">
        <v>7</v>
      </c>
      <c r="CY46" s="12">
        <v>7</v>
      </c>
      <c r="CZ46" s="12">
        <v>624</v>
      </c>
      <c r="DA46" s="12">
        <v>4598</v>
      </c>
      <c r="DB46" s="12">
        <v>694257</v>
      </c>
      <c r="DC46" s="12">
        <v>220</v>
      </c>
      <c r="DD46" s="12">
        <v>694477</v>
      </c>
    </row>
    <row r="47" spans="1:108" ht="15.75" customHeight="1" x14ac:dyDescent="0.2">
      <c r="A47" s="7" t="s">
        <v>156</v>
      </c>
      <c r="B47" s="4"/>
      <c r="C47" s="10"/>
      <c r="D47" s="11"/>
      <c r="E47" s="10"/>
      <c r="F47" s="10"/>
      <c r="G47" s="11"/>
      <c r="H47" s="11"/>
      <c r="I47" s="4"/>
      <c r="J47" s="10"/>
      <c r="K47" s="10"/>
      <c r="L47" s="10"/>
      <c r="M47" s="10"/>
      <c r="N47" s="10"/>
      <c r="O47" s="10"/>
      <c r="P47" s="11"/>
      <c r="Q47" s="11"/>
      <c r="R47" s="11"/>
      <c r="S47" s="11"/>
      <c r="T47" s="11"/>
      <c r="U47" s="11"/>
      <c r="V47" s="11"/>
      <c r="W47" s="11"/>
      <c r="X47" s="11"/>
      <c r="Y47" s="11"/>
      <c r="Z47" s="11"/>
      <c r="AA47" s="4"/>
      <c r="AB47" s="11"/>
      <c r="AC47" s="11"/>
      <c r="AD47" s="11"/>
      <c r="AE47" s="10"/>
      <c r="AF47" s="10"/>
      <c r="AG47" s="10"/>
      <c r="AH47" s="10"/>
      <c r="AI47" s="10"/>
      <c r="AJ47" s="11"/>
      <c r="AK47" s="11"/>
      <c r="AL47" s="4"/>
      <c r="AM47" s="10"/>
      <c r="AN47" s="10"/>
      <c r="AO47" s="10"/>
      <c r="AP47" s="10"/>
      <c r="AQ47" s="10"/>
      <c r="AR47" s="10"/>
      <c r="AS47" s="10"/>
      <c r="AT47" s="10"/>
      <c r="AU47" s="10"/>
      <c r="AV47" s="10"/>
      <c r="AW47" s="11">
        <v>9537</v>
      </c>
      <c r="AX47" s="11">
        <v>32</v>
      </c>
      <c r="AY47" s="11">
        <v>226505</v>
      </c>
      <c r="AZ47" s="10"/>
      <c r="BA47" s="10"/>
      <c r="BB47" s="10"/>
      <c r="BC47" s="10"/>
      <c r="BD47" s="10"/>
      <c r="BE47" s="10"/>
      <c r="BF47" s="10"/>
      <c r="BG47" s="10"/>
      <c r="BH47" s="10"/>
      <c r="BI47" s="10"/>
      <c r="BJ47" s="10"/>
      <c r="BK47" s="10"/>
      <c r="BL47" s="10"/>
      <c r="BM47" s="10"/>
      <c r="BN47" s="10"/>
      <c r="BO47" s="10"/>
      <c r="BP47" s="10"/>
      <c r="BQ47" s="10"/>
      <c r="BR47" s="4"/>
      <c r="BS47" s="21"/>
      <c r="BT47" s="21"/>
      <c r="BU47" s="21"/>
      <c r="BV47" s="21"/>
      <c r="BW47" s="21"/>
      <c r="BX47" s="37"/>
      <c r="BY47" s="21"/>
      <c r="BZ47" s="21"/>
      <c r="CA47" s="4"/>
      <c r="CB47" s="10"/>
      <c r="CC47" s="10"/>
      <c r="CD47" s="10"/>
      <c r="CE47" s="10"/>
      <c r="CF47" s="10"/>
      <c r="CG47" s="10"/>
      <c r="CH47" s="10"/>
      <c r="CI47" s="10"/>
      <c r="CJ47" s="10"/>
      <c r="CK47" s="10"/>
      <c r="CL47" s="10"/>
      <c r="CM47" s="10"/>
      <c r="CN47" s="10"/>
      <c r="CO47" s="10"/>
      <c r="CP47" s="10"/>
      <c r="CQ47" s="10"/>
      <c r="CR47" s="10"/>
      <c r="CS47" s="10"/>
      <c r="CT47" s="4"/>
      <c r="CU47" s="10"/>
      <c r="CV47" s="10"/>
      <c r="CW47" s="10"/>
      <c r="CX47" s="10"/>
      <c r="CY47" s="10"/>
      <c r="CZ47" s="10"/>
      <c r="DA47" s="10"/>
      <c r="DB47" s="10"/>
      <c r="DC47" s="10"/>
      <c r="DD47" s="10"/>
    </row>
    <row r="48" spans="1:108" ht="15.75" customHeight="1" x14ac:dyDescent="0.2">
      <c r="A48" s="8" t="s">
        <v>157</v>
      </c>
      <c r="B48" s="4"/>
      <c r="C48" s="12">
        <v>1</v>
      </c>
      <c r="D48" s="14">
        <v>5000</v>
      </c>
      <c r="E48" s="12">
        <v>71</v>
      </c>
      <c r="F48" s="12">
        <v>830</v>
      </c>
      <c r="G48" s="14">
        <v>8253</v>
      </c>
      <c r="H48" s="14">
        <v>0</v>
      </c>
      <c r="I48" s="4"/>
      <c r="J48" s="12">
        <v>10</v>
      </c>
      <c r="K48" s="12">
        <v>6.4</v>
      </c>
      <c r="L48" s="12">
        <v>4.3</v>
      </c>
      <c r="M48" s="12">
        <v>1.5</v>
      </c>
      <c r="N48" s="12">
        <v>0</v>
      </c>
      <c r="O48" s="12">
        <v>22.2</v>
      </c>
      <c r="P48" s="14"/>
      <c r="Q48" s="14"/>
      <c r="R48" s="14"/>
      <c r="S48" s="14"/>
      <c r="T48" s="14"/>
      <c r="U48" s="14"/>
      <c r="V48" s="14"/>
      <c r="W48" s="14"/>
      <c r="X48" s="14"/>
      <c r="Y48" s="14"/>
      <c r="Z48" s="14"/>
      <c r="AA48" s="4"/>
      <c r="AB48" s="14">
        <v>64</v>
      </c>
      <c r="AC48" s="14">
        <v>1316</v>
      </c>
      <c r="AD48" s="14"/>
      <c r="AE48" s="12">
        <v>26446</v>
      </c>
      <c r="AF48" s="12">
        <v>1487</v>
      </c>
      <c r="AG48" s="12">
        <v>23</v>
      </c>
      <c r="AH48" s="12">
        <v>633</v>
      </c>
      <c r="AI48" s="12">
        <v>443</v>
      </c>
      <c r="AJ48" s="14"/>
      <c r="AK48" s="14"/>
      <c r="AL48" s="4"/>
      <c r="AM48" s="12">
        <v>1367</v>
      </c>
      <c r="AN48" s="12">
        <v>10186</v>
      </c>
      <c r="AO48" s="12">
        <v>109716</v>
      </c>
      <c r="AP48" s="12">
        <v>1325</v>
      </c>
      <c r="AQ48" s="12">
        <v>8602</v>
      </c>
      <c r="AR48" s="12">
        <v>189924</v>
      </c>
      <c r="AS48" s="12">
        <v>1203</v>
      </c>
      <c r="AT48" s="12">
        <v>132077</v>
      </c>
      <c r="AU48" s="12">
        <v>1203</v>
      </c>
      <c r="AV48" s="12">
        <v>104058</v>
      </c>
      <c r="AW48" s="14"/>
      <c r="AX48" s="14"/>
      <c r="AY48" s="14"/>
      <c r="AZ48" s="12">
        <v>0</v>
      </c>
      <c r="BA48" s="12">
        <v>0</v>
      </c>
      <c r="BB48" s="12">
        <v>0</v>
      </c>
      <c r="BC48" s="12">
        <v>0</v>
      </c>
      <c r="BD48" s="12">
        <v>7763</v>
      </c>
      <c r="BE48" s="12">
        <v>7763</v>
      </c>
      <c r="BF48" s="12">
        <v>18</v>
      </c>
      <c r="BG48" s="12">
        <v>2</v>
      </c>
      <c r="BH48" s="12">
        <v>0</v>
      </c>
      <c r="BI48" s="12">
        <v>2</v>
      </c>
      <c r="BJ48" s="12">
        <v>2548</v>
      </c>
      <c r="BK48" s="12">
        <v>2568</v>
      </c>
      <c r="BL48" s="12">
        <v>472</v>
      </c>
      <c r="BM48" s="12">
        <v>494</v>
      </c>
      <c r="BN48" s="12">
        <v>7756</v>
      </c>
      <c r="BO48" s="12">
        <v>8250</v>
      </c>
      <c r="BP48" s="12">
        <v>31950</v>
      </c>
      <c r="BQ48" s="12">
        <v>40672</v>
      </c>
      <c r="BR48" s="4"/>
      <c r="BS48" s="22">
        <v>327402</v>
      </c>
      <c r="BT48" s="22">
        <v>1350332</v>
      </c>
      <c r="BU48" s="22">
        <v>1677734</v>
      </c>
      <c r="BV48" s="22">
        <v>347900</v>
      </c>
      <c r="BW48" s="22">
        <v>1647954</v>
      </c>
      <c r="BX48" s="36">
        <v>3673588</v>
      </c>
      <c r="BY48" s="22">
        <v>0</v>
      </c>
      <c r="BZ48" s="22">
        <v>1281866</v>
      </c>
      <c r="CA48" s="4"/>
      <c r="CB48" s="12">
        <v>25</v>
      </c>
      <c r="CC48" s="12">
        <v>304</v>
      </c>
      <c r="CD48" s="12">
        <v>472</v>
      </c>
      <c r="CE48" s="12">
        <v>2035</v>
      </c>
      <c r="CF48" s="12">
        <v>2172</v>
      </c>
      <c r="CG48" s="12">
        <v>4679</v>
      </c>
      <c r="CH48" s="12">
        <v>315</v>
      </c>
      <c r="CI48" s="12">
        <v>1613</v>
      </c>
      <c r="CJ48" s="12">
        <v>902</v>
      </c>
      <c r="CK48" s="12">
        <v>2831</v>
      </c>
      <c r="CL48" s="12">
        <v>306</v>
      </c>
      <c r="CM48" s="12">
        <v>514</v>
      </c>
      <c r="CN48" s="12">
        <v>5499</v>
      </c>
      <c r="CO48" s="12">
        <v>231</v>
      </c>
      <c r="CP48" s="12">
        <v>428</v>
      </c>
      <c r="CQ48" s="12">
        <v>3490</v>
      </c>
      <c r="CR48" s="12">
        <v>544</v>
      </c>
      <c r="CS48" s="12">
        <v>144</v>
      </c>
      <c r="CT48" s="4"/>
      <c r="CU48" s="12">
        <v>4688</v>
      </c>
      <c r="CV48" s="12">
        <v>1927</v>
      </c>
      <c r="CW48" s="12">
        <v>6615</v>
      </c>
      <c r="CX48" s="12">
        <v>0</v>
      </c>
      <c r="CY48" s="12">
        <v>0</v>
      </c>
      <c r="CZ48" s="12">
        <v>321</v>
      </c>
      <c r="DA48" s="12">
        <v>6615</v>
      </c>
      <c r="DB48" s="12">
        <v>1504456</v>
      </c>
      <c r="DC48" s="12">
        <v>0</v>
      </c>
      <c r="DD48" s="12">
        <v>1504456</v>
      </c>
    </row>
    <row r="49" spans="1:108" ht="15.75" customHeight="1" x14ac:dyDescent="0.2">
      <c r="A49" s="7" t="s">
        <v>158</v>
      </c>
      <c r="B49" s="4"/>
      <c r="C49" s="10">
        <v>4</v>
      </c>
      <c r="D49" s="11">
        <v>17064</v>
      </c>
      <c r="E49" s="10">
        <v>92</v>
      </c>
      <c r="F49" s="10">
        <v>2271</v>
      </c>
      <c r="G49" s="11">
        <v>0</v>
      </c>
      <c r="H49" s="11">
        <v>1650</v>
      </c>
      <c r="I49" s="4"/>
      <c r="J49" s="10">
        <v>49.7</v>
      </c>
      <c r="K49" s="10">
        <v>0</v>
      </c>
      <c r="L49" s="10">
        <v>43.9</v>
      </c>
      <c r="M49" s="10">
        <v>1</v>
      </c>
      <c r="N49" s="10">
        <v>2</v>
      </c>
      <c r="O49" s="10">
        <v>96.6</v>
      </c>
      <c r="P49" s="11"/>
      <c r="Q49" s="11"/>
      <c r="R49" s="11"/>
      <c r="S49" s="11"/>
      <c r="T49" s="11"/>
      <c r="U49" s="11"/>
      <c r="V49" s="11"/>
      <c r="W49" s="11"/>
      <c r="X49" s="11"/>
      <c r="Y49" s="11"/>
      <c r="Z49" s="11"/>
      <c r="AA49" s="4"/>
      <c r="AB49" s="11">
        <v>896</v>
      </c>
      <c r="AC49" s="11">
        <v>8156</v>
      </c>
      <c r="AD49" s="11">
        <v>25288</v>
      </c>
      <c r="AE49" s="10">
        <v>301527</v>
      </c>
      <c r="AF49" s="10">
        <v>22653</v>
      </c>
      <c r="AG49" s="10">
        <v>1799</v>
      </c>
      <c r="AH49" s="10">
        <v>13430</v>
      </c>
      <c r="AI49" s="10">
        <v>5637</v>
      </c>
      <c r="AJ49" s="11">
        <v>14724</v>
      </c>
      <c r="AK49" s="11">
        <v>0</v>
      </c>
      <c r="AL49" s="4"/>
      <c r="AM49" s="10">
        <v>14993</v>
      </c>
      <c r="AN49" s="10">
        <v>22539</v>
      </c>
      <c r="AO49" s="10">
        <v>1020335</v>
      </c>
      <c r="AP49" s="10">
        <v>8715</v>
      </c>
      <c r="AQ49" s="10">
        <v>13137</v>
      </c>
      <c r="AR49" s="10">
        <v>218485</v>
      </c>
      <c r="AS49" s="10">
        <v>31686</v>
      </c>
      <c r="AT49" s="10">
        <v>136357</v>
      </c>
      <c r="AU49" s="10">
        <v>0</v>
      </c>
      <c r="AV49" s="10">
        <v>1063987</v>
      </c>
      <c r="AW49" s="11">
        <v>1670</v>
      </c>
      <c r="AX49" s="11">
        <v>14300</v>
      </c>
      <c r="AY49" s="11">
        <v>140908</v>
      </c>
      <c r="AZ49" s="10">
        <v>15</v>
      </c>
      <c r="BA49" s="10">
        <v>12</v>
      </c>
      <c r="BB49" s="10">
        <v>0</v>
      </c>
      <c r="BC49" s="10">
        <v>12</v>
      </c>
      <c r="BD49" s="10">
        <v>0</v>
      </c>
      <c r="BE49" s="10">
        <v>27</v>
      </c>
      <c r="BF49" s="10">
        <v>6</v>
      </c>
      <c r="BG49" s="10">
        <v>3</v>
      </c>
      <c r="BH49" s="10">
        <v>0</v>
      </c>
      <c r="BI49" s="10">
        <v>3</v>
      </c>
      <c r="BJ49" s="10">
        <v>0</v>
      </c>
      <c r="BK49" s="10">
        <v>9</v>
      </c>
      <c r="BL49" s="10">
        <v>962</v>
      </c>
      <c r="BM49" s="10">
        <v>551</v>
      </c>
      <c r="BN49" s="10">
        <v>9331</v>
      </c>
      <c r="BO49" s="10">
        <v>9882</v>
      </c>
      <c r="BP49" s="10">
        <v>20301</v>
      </c>
      <c r="BQ49" s="10">
        <v>31145</v>
      </c>
      <c r="BR49" s="4"/>
      <c r="BS49" s="21">
        <v>1941755</v>
      </c>
      <c r="BT49" s="21">
        <v>6473680</v>
      </c>
      <c r="BU49" s="21">
        <v>8415435</v>
      </c>
      <c r="BV49" s="21">
        <v>1022327</v>
      </c>
      <c r="BW49" s="21">
        <v>5651260</v>
      </c>
      <c r="BX49" s="37">
        <v>15089022</v>
      </c>
      <c r="BY49" s="21">
        <v>0</v>
      </c>
      <c r="BZ49" s="21">
        <v>7208459</v>
      </c>
      <c r="CA49" s="4"/>
      <c r="CB49" s="10">
        <v>47</v>
      </c>
      <c r="CC49" s="10">
        <v>1004</v>
      </c>
      <c r="CD49" s="10">
        <v>4432</v>
      </c>
      <c r="CE49" s="10">
        <v>24914</v>
      </c>
      <c r="CF49" s="10">
        <v>2971</v>
      </c>
      <c r="CG49" s="10">
        <v>32317</v>
      </c>
      <c r="CH49" s="10">
        <v>2834</v>
      </c>
      <c r="CI49" s="10">
        <v>14551</v>
      </c>
      <c r="CJ49" s="10">
        <v>1284</v>
      </c>
      <c r="CK49" s="10">
        <v>18669</v>
      </c>
      <c r="CL49" s="10">
        <v>1378</v>
      </c>
      <c r="CM49" s="10">
        <v>1719</v>
      </c>
      <c r="CN49" s="10">
        <v>35414</v>
      </c>
      <c r="CO49" s="10">
        <v>1100</v>
      </c>
      <c r="CP49" s="10">
        <v>1913</v>
      </c>
      <c r="CQ49" s="10">
        <v>21682</v>
      </c>
      <c r="CR49" s="10">
        <v>15206</v>
      </c>
      <c r="CS49" s="10">
        <v>5817</v>
      </c>
      <c r="CT49" s="4"/>
      <c r="CU49" s="10">
        <v>6856</v>
      </c>
      <c r="CV49" s="10">
        <v>0</v>
      </c>
      <c r="CW49" s="10">
        <v>6856</v>
      </c>
      <c r="CX49" s="10">
        <v>28</v>
      </c>
      <c r="CY49" s="10">
        <v>11</v>
      </c>
      <c r="CZ49" s="10">
        <v>1340</v>
      </c>
      <c r="DA49" s="10">
        <v>6884</v>
      </c>
      <c r="DB49" s="10">
        <v>1925172</v>
      </c>
      <c r="DC49" s="10">
        <v>5061</v>
      </c>
      <c r="DD49" s="10">
        <v>1930233</v>
      </c>
    </row>
    <row r="50" spans="1:108" ht="15.75" customHeight="1" x14ac:dyDescent="0.2">
      <c r="A50" s="8" t="s">
        <v>159</v>
      </c>
      <c r="B50" s="4"/>
      <c r="C50" s="12">
        <v>12</v>
      </c>
      <c r="D50" s="14">
        <v>33039</v>
      </c>
      <c r="E50" s="12">
        <v>113</v>
      </c>
      <c r="F50" s="12">
        <v>4646</v>
      </c>
      <c r="G50" s="14">
        <v>74332</v>
      </c>
      <c r="H50" s="14">
        <v>2254</v>
      </c>
      <c r="I50" s="4"/>
      <c r="J50" s="12">
        <v>91.6</v>
      </c>
      <c r="K50" s="12">
        <v>20.8</v>
      </c>
      <c r="L50" s="12">
        <v>89.5</v>
      </c>
      <c r="M50" s="12">
        <v>38.700000000000003</v>
      </c>
      <c r="N50" s="12">
        <v>6.9</v>
      </c>
      <c r="O50" s="12">
        <v>247.5</v>
      </c>
      <c r="P50" s="14"/>
      <c r="Q50" s="14"/>
      <c r="R50" s="14"/>
      <c r="S50" s="14"/>
      <c r="T50" s="14"/>
      <c r="U50" s="14"/>
      <c r="V50" s="14"/>
      <c r="W50" s="14"/>
      <c r="X50" s="14"/>
      <c r="Y50" s="14"/>
      <c r="Z50" s="14"/>
      <c r="AA50" s="4"/>
      <c r="AB50" s="14">
        <v>2448</v>
      </c>
      <c r="AC50" s="14">
        <v>32532</v>
      </c>
      <c r="AD50" s="14" t="s">
        <v>112</v>
      </c>
      <c r="AE50" s="12">
        <v>431834</v>
      </c>
      <c r="AF50" s="12">
        <v>88878</v>
      </c>
      <c r="AG50" s="12"/>
      <c r="AH50" s="12">
        <v>10649</v>
      </c>
      <c r="AI50" s="12">
        <v>5409</v>
      </c>
      <c r="AJ50" s="14" t="s">
        <v>112</v>
      </c>
      <c r="AK50" s="14" t="s">
        <v>112</v>
      </c>
      <c r="AL50" s="4"/>
      <c r="AM50" s="12">
        <v>26773</v>
      </c>
      <c r="AN50" s="12">
        <v>16996</v>
      </c>
      <c r="AO50" s="12">
        <v>2313530</v>
      </c>
      <c r="AP50" s="12" t="s">
        <v>112</v>
      </c>
      <c r="AQ50" s="12" t="s">
        <v>112</v>
      </c>
      <c r="AR50" s="12">
        <v>914129</v>
      </c>
      <c r="AS50" s="12">
        <v>221544</v>
      </c>
      <c r="AT50" s="12">
        <v>319335</v>
      </c>
      <c r="AU50" s="12">
        <v>216</v>
      </c>
      <c r="AV50" s="12" t="s">
        <v>112</v>
      </c>
      <c r="AW50" s="14">
        <v>4446</v>
      </c>
      <c r="AX50" s="14">
        <v>5290</v>
      </c>
      <c r="AY50" s="14">
        <v>400161</v>
      </c>
      <c r="AZ50" s="12">
        <v>22</v>
      </c>
      <c r="BA50" s="12">
        <v>52</v>
      </c>
      <c r="BB50" s="12">
        <v>0</v>
      </c>
      <c r="BC50" s="12">
        <v>52</v>
      </c>
      <c r="BD50" s="12">
        <v>152</v>
      </c>
      <c r="BE50" s="12">
        <v>226</v>
      </c>
      <c r="BF50" s="12">
        <v>170</v>
      </c>
      <c r="BG50" s="12">
        <v>0</v>
      </c>
      <c r="BH50" s="12">
        <v>0</v>
      </c>
      <c r="BI50" s="12">
        <v>0</v>
      </c>
      <c r="BJ50" s="12">
        <v>0</v>
      </c>
      <c r="BK50" s="12">
        <v>170</v>
      </c>
      <c r="BL50" s="12">
        <v>4359</v>
      </c>
      <c r="BM50" s="12">
        <v>9930</v>
      </c>
      <c r="BN50" s="12">
        <v>10543</v>
      </c>
      <c r="BO50" s="12">
        <v>20473</v>
      </c>
      <c r="BP50" s="12">
        <v>79610</v>
      </c>
      <c r="BQ50" s="12">
        <v>104442</v>
      </c>
      <c r="BR50" s="4"/>
      <c r="BS50" s="22">
        <v>2743539</v>
      </c>
      <c r="BT50" s="22">
        <v>16282797</v>
      </c>
      <c r="BU50" s="22">
        <v>19026336</v>
      </c>
      <c r="BV50" s="22">
        <v>2904525</v>
      </c>
      <c r="BW50" s="22">
        <v>17191730</v>
      </c>
      <c r="BX50" s="36">
        <v>39122591</v>
      </c>
      <c r="BY50" s="22">
        <v>0</v>
      </c>
      <c r="BZ50" s="22">
        <v>15258667</v>
      </c>
      <c r="CA50" s="4"/>
      <c r="CB50" s="12"/>
      <c r="CC50" s="12">
        <v>3723</v>
      </c>
      <c r="CD50" s="12">
        <v>5792</v>
      </c>
      <c r="CE50" s="12">
        <v>36163</v>
      </c>
      <c r="CF50" s="12">
        <v>862</v>
      </c>
      <c r="CG50" s="12">
        <v>42817</v>
      </c>
      <c r="CH50" s="12">
        <v>3971</v>
      </c>
      <c r="CI50" s="12">
        <v>28303</v>
      </c>
      <c r="CJ50" s="12">
        <v>1174</v>
      </c>
      <c r="CK50" s="12">
        <v>33448</v>
      </c>
      <c r="CL50" s="12">
        <v>3700</v>
      </c>
      <c r="CM50" s="12">
        <v>3932</v>
      </c>
      <c r="CN50" s="12">
        <v>50449</v>
      </c>
      <c r="CO50" s="12">
        <v>2154</v>
      </c>
      <c r="CP50" s="12">
        <v>2789</v>
      </c>
      <c r="CQ50" s="12">
        <v>38391</v>
      </c>
      <c r="CR50" s="12">
        <v>95</v>
      </c>
      <c r="CS50" s="12">
        <v>35</v>
      </c>
      <c r="CT50" s="4"/>
      <c r="CU50" s="12">
        <v>6633</v>
      </c>
      <c r="CV50" s="12">
        <v>2805</v>
      </c>
      <c r="CW50" s="12">
        <v>9438</v>
      </c>
      <c r="CX50" s="12">
        <v>14833</v>
      </c>
      <c r="CY50" s="12">
        <v>1922</v>
      </c>
      <c r="CZ50" s="12">
        <v>1689</v>
      </c>
      <c r="DA50" s="12">
        <v>24271</v>
      </c>
      <c r="DB50" s="12" t="s">
        <v>112</v>
      </c>
      <c r="DC50" s="12" t="s">
        <v>112</v>
      </c>
      <c r="DD50" s="12" t="s">
        <v>112</v>
      </c>
    </row>
    <row r="51" spans="1:108" ht="15.75" customHeight="1" x14ac:dyDescent="0.2">
      <c r="A51" s="7" t="s">
        <v>160</v>
      </c>
      <c r="B51" s="4"/>
      <c r="C51" s="10">
        <v>4</v>
      </c>
      <c r="D51" s="11">
        <v>14942</v>
      </c>
      <c r="E51" s="10">
        <v>91</v>
      </c>
      <c r="F51" s="10">
        <v>2699</v>
      </c>
      <c r="G51" s="11">
        <v>44479</v>
      </c>
      <c r="H51" s="16">
        <v>4077</v>
      </c>
      <c r="I51" s="4"/>
      <c r="J51" s="10">
        <v>39.799999999999997</v>
      </c>
      <c r="K51" s="10">
        <v>4.2</v>
      </c>
      <c r="L51" s="10">
        <v>25.8</v>
      </c>
      <c r="M51" s="10">
        <v>6</v>
      </c>
      <c r="N51" s="10">
        <v>0</v>
      </c>
      <c r="O51" s="10">
        <v>75.8</v>
      </c>
      <c r="P51" s="11"/>
      <c r="Q51" s="11"/>
      <c r="R51" s="11"/>
      <c r="S51" s="11"/>
      <c r="T51" s="11"/>
      <c r="U51" s="11"/>
      <c r="V51" s="11"/>
      <c r="W51" s="11"/>
      <c r="X51" s="11"/>
      <c r="Y51" s="11"/>
      <c r="Z51" s="11"/>
      <c r="AA51" s="4"/>
      <c r="AB51" s="11">
        <v>453</v>
      </c>
      <c r="AC51" s="11">
        <v>11222</v>
      </c>
      <c r="AD51" s="11">
        <v>38701</v>
      </c>
      <c r="AE51" s="10">
        <v>205068</v>
      </c>
      <c r="AF51" s="10">
        <v>42695</v>
      </c>
      <c r="AG51" s="10">
        <v>2542</v>
      </c>
      <c r="AH51" s="10">
        <v>6298</v>
      </c>
      <c r="AI51" s="10">
        <v>6450</v>
      </c>
      <c r="AJ51" s="11">
        <v>31504</v>
      </c>
      <c r="AK51" s="11">
        <v>1271250</v>
      </c>
      <c r="AL51" s="4"/>
      <c r="AM51" s="10">
        <v>6347</v>
      </c>
      <c r="AN51" s="10">
        <v>24132</v>
      </c>
      <c r="AO51" s="10">
        <v>942224</v>
      </c>
      <c r="AP51" s="10">
        <v>5074</v>
      </c>
      <c r="AQ51" s="10">
        <v>18348</v>
      </c>
      <c r="AR51" s="10">
        <v>245170</v>
      </c>
      <c r="AS51" s="10">
        <v>3078</v>
      </c>
      <c r="AT51" s="10">
        <v>49257</v>
      </c>
      <c r="AU51" s="10">
        <v>3200</v>
      </c>
      <c r="AV51" s="10">
        <v>941559</v>
      </c>
      <c r="AW51" s="11"/>
      <c r="AX51" s="11">
        <v>3619</v>
      </c>
      <c r="AY51" s="11">
        <v>300262</v>
      </c>
      <c r="AZ51" s="10">
        <v>4</v>
      </c>
      <c r="BA51" s="10">
        <v>11</v>
      </c>
      <c r="BB51" s="10">
        <v>84</v>
      </c>
      <c r="BC51" s="10">
        <v>95</v>
      </c>
      <c r="BD51" s="10">
        <v>0</v>
      </c>
      <c r="BE51" s="10">
        <v>99</v>
      </c>
      <c r="BF51" s="10">
        <v>48</v>
      </c>
      <c r="BG51" s="10">
        <v>21</v>
      </c>
      <c r="BH51" s="10">
        <v>0</v>
      </c>
      <c r="BI51" s="10">
        <v>21</v>
      </c>
      <c r="BJ51" s="10">
        <v>0</v>
      </c>
      <c r="BK51" s="10">
        <v>69</v>
      </c>
      <c r="BL51" s="10">
        <v>857</v>
      </c>
      <c r="BM51" s="10">
        <v>22371</v>
      </c>
      <c r="BN51" s="10">
        <v>9124</v>
      </c>
      <c r="BO51" s="10">
        <v>31495</v>
      </c>
      <c r="BP51" s="10">
        <v>38161</v>
      </c>
      <c r="BQ51" s="10">
        <v>70513</v>
      </c>
      <c r="BR51" s="4"/>
      <c r="BS51" s="21">
        <v>539797</v>
      </c>
      <c r="BT51" s="21">
        <v>5627185</v>
      </c>
      <c r="BU51" s="21">
        <v>6166982</v>
      </c>
      <c r="BV51" s="21">
        <v>356698</v>
      </c>
      <c r="BW51" s="21">
        <v>5290543</v>
      </c>
      <c r="BX51" s="37">
        <v>11814223</v>
      </c>
      <c r="BY51" s="21">
        <v>0</v>
      </c>
      <c r="BZ51" s="21">
        <v>5782445</v>
      </c>
      <c r="CA51" s="4"/>
      <c r="CB51" s="10">
        <v>101</v>
      </c>
      <c r="CC51" s="10">
        <v>141</v>
      </c>
      <c r="CD51" s="10">
        <v>2329</v>
      </c>
      <c r="CE51" s="10">
        <v>12192</v>
      </c>
      <c r="CF51" s="10">
        <v>440</v>
      </c>
      <c r="CG51" s="10">
        <v>14961</v>
      </c>
      <c r="CH51" s="10">
        <v>1609</v>
      </c>
      <c r="CI51" s="10">
        <v>9663</v>
      </c>
      <c r="CJ51" s="10">
        <v>611</v>
      </c>
      <c r="CK51" s="10">
        <v>11884</v>
      </c>
      <c r="CL51" s="10">
        <v>1093</v>
      </c>
      <c r="CM51" s="10">
        <v>2286</v>
      </c>
      <c r="CN51" s="10">
        <v>18340</v>
      </c>
      <c r="CO51" s="10">
        <v>726</v>
      </c>
      <c r="CP51" s="10">
        <v>1160</v>
      </c>
      <c r="CQ51" s="10">
        <v>13770</v>
      </c>
      <c r="CR51" s="10">
        <v>724</v>
      </c>
      <c r="CS51" s="10">
        <v>374</v>
      </c>
      <c r="CT51" s="4"/>
      <c r="CU51" s="10">
        <v>11392</v>
      </c>
      <c r="CV51" s="10">
        <v>0</v>
      </c>
      <c r="CW51" s="10">
        <v>11392</v>
      </c>
      <c r="CX51" s="10">
        <v>0</v>
      </c>
      <c r="CY51" s="10">
        <v>0</v>
      </c>
      <c r="CZ51" s="10">
        <v>1152</v>
      </c>
      <c r="DA51" s="10">
        <v>11392</v>
      </c>
      <c r="DB51" s="10">
        <v>3036209</v>
      </c>
      <c r="DC51" s="10">
        <v>0</v>
      </c>
      <c r="DD51" s="10">
        <v>3036209</v>
      </c>
    </row>
    <row r="52" spans="1:108" ht="15.75" customHeight="1" x14ac:dyDescent="0.2">
      <c r="A52" s="8" t="s">
        <v>161</v>
      </c>
      <c r="B52" s="4"/>
      <c r="C52" s="12">
        <v>8</v>
      </c>
      <c r="D52" s="14">
        <v>28749</v>
      </c>
      <c r="E52" s="12">
        <v>112</v>
      </c>
      <c r="F52" s="12">
        <v>4089</v>
      </c>
      <c r="G52" s="14" t="s">
        <v>112</v>
      </c>
      <c r="H52" s="14" t="s">
        <v>112</v>
      </c>
      <c r="I52" s="4"/>
      <c r="J52" s="12">
        <v>60</v>
      </c>
      <c r="K52" s="12">
        <v>1</v>
      </c>
      <c r="L52" s="12">
        <v>80.7</v>
      </c>
      <c r="M52" s="12">
        <v>7</v>
      </c>
      <c r="N52" s="12">
        <v>5.5</v>
      </c>
      <c r="O52" s="12">
        <v>154.19999999999999</v>
      </c>
      <c r="P52" s="14"/>
      <c r="Q52" s="14"/>
      <c r="R52" s="14"/>
      <c r="S52" s="14"/>
      <c r="T52" s="14"/>
      <c r="U52" s="14"/>
      <c r="V52" s="14"/>
      <c r="W52" s="14"/>
      <c r="X52" s="14"/>
      <c r="Y52" s="14"/>
      <c r="Z52" s="14"/>
      <c r="AA52" s="4"/>
      <c r="AB52" s="14" t="s">
        <v>112</v>
      </c>
      <c r="AC52" s="14" t="s">
        <v>112</v>
      </c>
      <c r="AD52" s="14">
        <v>31131</v>
      </c>
      <c r="AE52" s="12">
        <v>136821</v>
      </c>
      <c r="AF52" s="12">
        <v>81287</v>
      </c>
      <c r="AG52" s="12">
        <v>109</v>
      </c>
      <c r="AH52" s="12">
        <v>4535</v>
      </c>
      <c r="AI52" s="12">
        <v>6327</v>
      </c>
      <c r="AJ52" s="14" t="s">
        <v>112</v>
      </c>
      <c r="AK52" s="14" t="s">
        <v>112</v>
      </c>
      <c r="AL52" s="4"/>
      <c r="AM52" s="12">
        <v>13846</v>
      </c>
      <c r="AN52" s="12">
        <v>7848</v>
      </c>
      <c r="AO52" s="12">
        <v>2610747</v>
      </c>
      <c r="AP52" s="12" t="s">
        <v>112</v>
      </c>
      <c r="AQ52" s="12" t="s">
        <v>112</v>
      </c>
      <c r="AR52" s="12">
        <v>799550</v>
      </c>
      <c r="AS52" s="12">
        <v>37527</v>
      </c>
      <c r="AT52" s="12">
        <v>138763</v>
      </c>
      <c r="AU52" s="12">
        <v>10118</v>
      </c>
      <c r="AV52" s="12" t="s">
        <v>112</v>
      </c>
      <c r="AW52" s="14" t="s">
        <v>112</v>
      </c>
      <c r="AX52" s="14" t="s">
        <v>112</v>
      </c>
      <c r="AY52" s="14" t="s">
        <v>112</v>
      </c>
      <c r="AZ52" s="12">
        <v>3</v>
      </c>
      <c r="BA52" s="12">
        <v>16</v>
      </c>
      <c r="BB52" s="12">
        <v>115</v>
      </c>
      <c r="BC52" s="12">
        <v>131</v>
      </c>
      <c r="BD52" s="12">
        <v>125</v>
      </c>
      <c r="BE52" s="12">
        <v>259</v>
      </c>
      <c r="BF52" s="12">
        <v>320</v>
      </c>
      <c r="BG52" s="12">
        <v>1</v>
      </c>
      <c r="BH52" s="12">
        <v>18</v>
      </c>
      <c r="BI52" s="12">
        <v>19</v>
      </c>
      <c r="BJ52" s="12">
        <v>0</v>
      </c>
      <c r="BK52" s="12">
        <v>339</v>
      </c>
      <c r="BL52" s="12">
        <v>2935</v>
      </c>
      <c r="BM52" s="12">
        <v>24733</v>
      </c>
      <c r="BN52" s="12">
        <v>9648</v>
      </c>
      <c r="BO52" s="12">
        <v>34381</v>
      </c>
      <c r="BP52" s="12">
        <v>60887</v>
      </c>
      <c r="BQ52" s="12">
        <v>98203</v>
      </c>
      <c r="BR52" s="4"/>
      <c r="BS52" s="22">
        <v>1882376</v>
      </c>
      <c r="BT52" s="22">
        <v>10298947</v>
      </c>
      <c r="BU52" s="22">
        <v>12181323</v>
      </c>
      <c r="BV52" s="22">
        <v>3397126</v>
      </c>
      <c r="BW52" s="22">
        <v>8774427</v>
      </c>
      <c r="BX52" s="36">
        <v>24352876</v>
      </c>
      <c r="BY52" s="22">
        <v>153470</v>
      </c>
      <c r="BZ52" s="22">
        <v>10690330</v>
      </c>
      <c r="CA52" s="4"/>
      <c r="CB52" s="12">
        <v>50</v>
      </c>
      <c r="CC52" s="12">
        <v>333</v>
      </c>
      <c r="CD52" s="12">
        <v>2620</v>
      </c>
      <c r="CE52" s="12">
        <v>18326</v>
      </c>
      <c r="CF52" s="12">
        <v>412</v>
      </c>
      <c r="CG52" s="12">
        <v>21358</v>
      </c>
      <c r="CH52" s="12">
        <v>2019</v>
      </c>
      <c r="CI52" s="12">
        <v>15948</v>
      </c>
      <c r="CJ52" s="12">
        <v>813</v>
      </c>
      <c r="CK52" s="12">
        <v>18781</v>
      </c>
      <c r="CL52" s="12">
        <v>2072</v>
      </c>
      <c r="CM52" s="12">
        <v>2577</v>
      </c>
      <c r="CN52" s="12">
        <v>26007</v>
      </c>
      <c r="CO52" s="12">
        <v>1611</v>
      </c>
      <c r="CP52" s="12">
        <v>2177</v>
      </c>
      <c r="CQ52" s="12">
        <v>22569</v>
      </c>
      <c r="CR52" s="12">
        <v>1583</v>
      </c>
      <c r="CS52" s="12">
        <v>627</v>
      </c>
      <c r="CT52" s="4"/>
      <c r="CU52" s="12">
        <v>3050</v>
      </c>
      <c r="CV52" s="12">
        <v>0</v>
      </c>
      <c r="CW52" s="12">
        <v>3050</v>
      </c>
      <c r="CX52" s="12">
        <v>1770</v>
      </c>
      <c r="CY52" s="12">
        <v>284</v>
      </c>
      <c r="CZ52" s="12">
        <v>415</v>
      </c>
      <c r="DA52" s="12">
        <v>4820</v>
      </c>
      <c r="DB52" s="12">
        <v>501580</v>
      </c>
      <c r="DC52" s="12">
        <v>168750</v>
      </c>
      <c r="DD52" s="12">
        <v>670330</v>
      </c>
    </row>
    <row r="53" spans="1:108" ht="15.75" customHeight="1" x14ac:dyDescent="0.2">
      <c r="A53" s="7" t="s">
        <v>162</v>
      </c>
      <c r="B53" s="4"/>
      <c r="C53" s="10">
        <v>2</v>
      </c>
      <c r="D53" s="11" t="s">
        <v>112</v>
      </c>
      <c r="E53" s="10">
        <v>80</v>
      </c>
      <c r="F53" s="10">
        <v>890</v>
      </c>
      <c r="G53" s="11" t="s">
        <v>112</v>
      </c>
      <c r="H53" s="11">
        <v>200</v>
      </c>
      <c r="I53" s="4"/>
      <c r="J53" s="10">
        <v>28.8</v>
      </c>
      <c r="K53" s="10">
        <v>4.9000000000000004</v>
      </c>
      <c r="L53" s="10">
        <v>22.1</v>
      </c>
      <c r="M53" s="10">
        <v>4</v>
      </c>
      <c r="N53" s="10">
        <v>2</v>
      </c>
      <c r="O53" s="10">
        <v>61.8</v>
      </c>
      <c r="P53" s="11"/>
      <c r="Q53" s="11"/>
      <c r="R53" s="11"/>
      <c r="S53" s="11"/>
      <c r="T53" s="11"/>
      <c r="U53" s="11"/>
      <c r="V53" s="11"/>
      <c r="W53" s="11"/>
      <c r="X53" s="11"/>
      <c r="Y53" s="11"/>
      <c r="Z53" s="11"/>
      <c r="AA53" s="4"/>
      <c r="AB53" s="11">
        <v>657</v>
      </c>
      <c r="AC53" s="11">
        <v>10375</v>
      </c>
      <c r="AD53" s="11">
        <v>13390</v>
      </c>
      <c r="AE53" s="10">
        <v>152553</v>
      </c>
      <c r="AF53" s="10">
        <v>6130</v>
      </c>
      <c r="AG53" s="10">
        <v>352</v>
      </c>
      <c r="AH53" s="10">
        <v>1844</v>
      </c>
      <c r="AI53" s="10">
        <v>3046</v>
      </c>
      <c r="AJ53" s="11"/>
      <c r="AK53" s="11">
        <v>571333</v>
      </c>
      <c r="AL53" s="4"/>
      <c r="AM53" s="10">
        <v>10905</v>
      </c>
      <c r="AN53" s="10">
        <v>9761</v>
      </c>
      <c r="AO53" s="10">
        <v>862883</v>
      </c>
      <c r="AP53" s="10">
        <v>10020</v>
      </c>
      <c r="AQ53" s="17">
        <v>9004</v>
      </c>
      <c r="AR53" s="10">
        <v>293430</v>
      </c>
      <c r="AS53" s="10">
        <v>15849</v>
      </c>
      <c r="AT53" s="10">
        <v>186302</v>
      </c>
      <c r="AU53" s="10">
        <v>24557</v>
      </c>
      <c r="AV53" s="10" t="s">
        <v>112</v>
      </c>
      <c r="AW53" s="11">
        <v>1888</v>
      </c>
      <c r="AX53" s="11">
        <v>141</v>
      </c>
      <c r="AY53" s="11">
        <v>194506</v>
      </c>
      <c r="AZ53" s="10">
        <v>4</v>
      </c>
      <c r="BA53" s="10">
        <v>18</v>
      </c>
      <c r="BB53" s="10">
        <v>0</v>
      </c>
      <c r="BC53" s="10">
        <v>18</v>
      </c>
      <c r="BD53" s="10">
        <v>0</v>
      </c>
      <c r="BE53" s="10">
        <v>22</v>
      </c>
      <c r="BF53" s="10">
        <v>16</v>
      </c>
      <c r="BG53" s="10">
        <v>21</v>
      </c>
      <c r="BH53" s="10">
        <v>0</v>
      </c>
      <c r="BI53" s="10">
        <v>21</v>
      </c>
      <c r="BJ53" s="10">
        <v>0</v>
      </c>
      <c r="BK53" s="10">
        <v>37</v>
      </c>
      <c r="BL53" s="10">
        <v>1753</v>
      </c>
      <c r="BM53" s="10">
        <v>9885</v>
      </c>
      <c r="BN53" s="10">
        <v>8450</v>
      </c>
      <c r="BO53" s="10">
        <v>18335</v>
      </c>
      <c r="BP53" s="10">
        <v>55830</v>
      </c>
      <c r="BQ53" s="10">
        <v>75918</v>
      </c>
      <c r="BR53" s="4"/>
      <c r="BS53" s="21">
        <v>1459492</v>
      </c>
      <c r="BT53" s="21">
        <v>4219743</v>
      </c>
      <c r="BU53" s="21">
        <v>5679235</v>
      </c>
      <c r="BV53" s="21">
        <v>763470</v>
      </c>
      <c r="BW53" s="21">
        <v>3682544</v>
      </c>
      <c r="BX53" s="37">
        <v>10125249</v>
      </c>
      <c r="BY53" s="21">
        <v>0</v>
      </c>
      <c r="BZ53" s="21">
        <v>4712486</v>
      </c>
      <c r="CA53" s="4"/>
      <c r="CB53" s="10">
        <v>25</v>
      </c>
      <c r="CC53" s="10">
        <v>196</v>
      </c>
      <c r="CD53" s="10">
        <v>2147</v>
      </c>
      <c r="CE53" s="10">
        <v>10177</v>
      </c>
      <c r="CF53" s="10">
        <v>570</v>
      </c>
      <c r="CG53" s="10">
        <v>12894</v>
      </c>
      <c r="CH53" s="10">
        <v>1244</v>
      </c>
      <c r="CI53" s="10">
        <v>8122</v>
      </c>
      <c r="CJ53" s="10">
        <v>484</v>
      </c>
      <c r="CK53" s="10">
        <v>9850</v>
      </c>
      <c r="CL53" s="10">
        <v>872</v>
      </c>
      <c r="CM53" s="10">
        <v>1050</v>
      </c>
      <c r="CN53" s="10">
        <v>14816</v>
      </c>
      <c r="CO53" s="10">
        <v>636</v>
      </c>
      <c r="CP53" s="10">
        <v>847</v>
      </c>
      <c r="CQ53" s="10">
        <v>11333</v>
      </c>
      <c r="CR53" s="10">
        <v>1132</v>
      </c>
      <c r="CS53" s="10">
        <v>580</v>
      </c>
      <c r="CT53" s="4"/>
      <c r="CU53" s="10">
        <v>5868</v>
      </c>
      <c r="CV53" s="10">
        <v>0</v>
      </c>
      <c r="CW53" s="10">
        <v>5868</v>
      </c>
      <c r="CX53" s="10">
        <v>2918</v>
      </c>
      <c r="CY53" s="10">
        <v>2</v>
      </c>
      <c r="CZ53" s="10">
        <v>767</v>
      </c>
      <c r="DA53" s="10">
        <v>8786</v>
      </c>
      <c r="DB53" s="10">
        <v>803027</v>
      </c>
      <c r="DC53" s="10">
        <v>201129</v>
      </c>
      <c r="DD53" s="10">
        <v>1004156</v>
      </c>
    </row>
    <row r="54" spans="1:108" ht="15.75" customHeight="1" x14ac:dyDescent="0.2">
      <c r="A54" s="8" t="s">
        <v>163</v>
      </c>
      <c r="B54" s="4"/>
      <c r="C54" s="12">
        <v>5</v>
      </c>
      <c r="D54" s="14">
        <v>15944</v>
      </c>
      <c r="E54" s="12">
        <v>86</v>
      </c>
      <c r="F54" s="12">
        <v>2875</v>
      </c>
      <c r="G54" s="14">
        <v>20346</v>
      </c>
      <c r="H54" s="14">
        <v>0</v>
      </c>
      <c r="I54" s="4"/>
      <c r="J54" s="12">
        <v>47.2</v>
      </c>
      <c r="K54" s="12">
        <v>0</v>
      </c>
      <c r="L54" s="12">
        <v>62.5</v>
      </c>
      <c r="M54" s="12">
        <v>4.5</v>
      </c>
      <c r="N54" s="12">
        <v>0</v>
      </c>
      <c r="O54" s="12">
        <v>114.2</v>
      </c>
      <c r="P54" s="14">
        <v>0</v>
      </c>
      <c r="Q54" s="14">
        <v>0</v>
      </c>
      <c r="R54" s="14">
        <v>0</v>
      </c>
      <c r="S54" s="14">
        <v>0</v>
      </c>
      <c r="T54" s="14">
        <v>0</v>
      </c>
      <c r="U54" s="14">
        <v>0</v>
      </c>
      <c r="V54" s="14">
        <v>0</v>
      </c>
      <c r="W54" s="14">
        <v>0</v>
      </c>
      <c r="X54" s="14">
        <v>0</v>
      </c>
      <c r="Y54" s="14">
        <v>0</v>
      </c>
      <c r="Z54" s="14">
        <v>0</v>
      </c>
      <c r="AA54" s="4"/>
      <c r="AB54" s="14">
        <v>404</v>
      </c>
      <c r="AC54" s="14">
        <v>13951</v>
      </c>
      <c r="AD54" s="14">
        <v>3783</v>
      </c>
      <c r="AE54" s="12">
        <v>224312</v>
      </c>
      <c r="AF54" s="12">
        <v>27200</v>
      </c>
      <c r="AG54" s="12">
        <v>368</v>
      </c>
      <c r="AH54" s="12">
        <v>2827</v>
      </c>
      <c r="AI54" s="12">
        <v>7103</v>
      </c>
      <c r="AJ54" s="15">
        <v>7406</v>
      </c>
      <c r="AK54" s="14">
        <v>0</v>
      </c>
      <c r="AL54" s="4"/>
      <c r="AM54" s="12">
        <v>11741</v>
      </c>
      <c r="AN54" s="12">
        <v>1788</v>
      </c>
      <c r="AO54" s="12">
        <v>1157493</v>
      </c>
      <c r="AP54" s="12">
        <v>7938</v>
      </c>
      <c r="AQ54" s="12">
        <v>20</v>
      </c>
      <c r="AR54" s="12">
        <v>462364</v>
      </c>
      <c r="AS54" s="12">
        <v>10759</v>
      </c>
      <c r="AT54" s="12">
        <v>138850</v>
      </c>
      <c r="AU54" s="12">
        <v>38835</v>
      </c>
      <c r="AV54" s="12">
        <v>913721</v>
      </c>
      <c r="AW54" s="14">
        <v>0</v>
      </c>
      <c r="AX54" s="14">
        <v>0</v>
      </c>
      <c r="AY54" s="14">
        <v>0</v>
      </c>
      <c r="AZ54" s="12">
        <v>8</v>
      </c>
      <c r="BA54" s="12">
        <v>14</v>
      </c>
      <c r="BB54" s="12">
        <v>0</v>
      </c>
      <c r="BC54" s="12">
        <v>14</v>
      </c>
      <c r="BD54" s="12">
        <v>475</v>
      </c>
      <c r="BE54" s="12">
        <v>497</v>
      </c>
      <c r="BF54" s="12">
        <v>11</v>
      </c>
      <c r="BG54" s="12">
        <v>11</v>
      </c>
      <c r="BH54" s="12">
        <v>0</v>
      </c>
      <c r="BI54" s="12">
        <v>11</v>
      </c>
      <c r="BJ54" s="12">
        <v>0</v>
      </c>
      <c r="BK54" s="12">
        <v>22</v>
      </c>
      <c r="BL54" s="12">
        <v>866</v>
      </c>
      <c r="BM54" s="12">
        <v>22130</v>
      </c>
      <c r="BN54" s="12">
        <v>9540</v>
      </c>
      <c r="BO54" s="12">
        <v>31670</v>
      </c>
      <c r="BP54" s="12">
        <v>84861</v>
      </c>
      <c r="BQ54" s="12">
        <v>117397</v>
      </c>
      <c r="BR54" s="4"/>
      <c r="BS54" s="22">
        <v>1796731</v>
      </c>
      <c r="BT54" s="22">
        <v>7573598</v>
      </c>
      <c r="BU54" s="22">
        <v>9370329</v>
      </c>
      <c r="BV54" s="22">
        <v>905177</v>
      </c>
      <c r="BW54" s="22">
        <v>5853404</v>
      </c>
      <c r="BX54" s="36">
        <v>16128910</v>
      </c>
      <c r="BY54" s="22">
        <v>0</v>
      </c>
      <c r="BZ54" s="22">
        <v>7852951</v>
      </c>
      <c r="CA54" s="4"/>
      <c r="CB54" s="12">
        <v>21</v>
      </c>
      <c r="CC54" s="12">
        <v>0</v>
      </c>
      <c r="CD54" s="12">
        <v>3183</v>
      </c>
      <c r="CE54" s="12">
        <v>17699</v>
      </c>
      <c r="CF54" s="12">
        <v>744</v>
      </c>
      <c r="CG54" s="12">
        <v>21626</v>
      </c>
      <c r="CH54" s="12">
        <v>1924</v>
      </c>
      <c r="CI54" s="12">
        <v>14344</v>
      </c>
      <c r="CJ54" s="12">
        <v>737</v>
      </c>
      <c r="CK54" s="12">
        <v>17005</v>
      </c>
      <c r="CL54" s="12">
        <v>3474</v>
      </c>
      <c r="CM54" s="12">
        <v>2760</v>
      </c>
      <c r="CN54" s="12">
        <v>27860</v>
      </c>
      <c r="CO54" s="12">
        <v>930</v>
      </c>
      <c r="CP54" s="12">
        <v>1060</v>
      </c>
      <c r="CQ54" s="12">
        <v>18995</v>
      </c>
      <c r="CR54" s="12">
        <v>1221</v>
      </c>
      <c r="CS54" s="12">
        <v>463</v>
      </c>
      <c r="CT54" s="4"/>
      <c r="CU54" s="12">
        <v>4686</v>
      </c>
      <c r="CV54" s="12">
        <v>8076</v>
      </c>
      <c r="CW54" s="12">
        <v>12762</v>
      </c>
      <c r="CX54" s="12">
        <v>382</v>
      </c>
      <c r="CY54" s="12">
        <v>41</v>
      </c>
      <c r="CZ54" s="12">
        <v>1260</v>
      </c>
      <c r="DA54" s="12">
        <v>13144</v>
      </c>
      <c r="DB54" s="12">
        <v>1493641</v>
      </c>
      <c r="DC54" s="12">
        <v>1001</v>
      </c>
      <c r="DD54" s="12">
        <v>1494642</v>
      </c>
    </row>
    <row r="55" spans="1:108" x14ac:dyDescent="0.2">
      <c r="A55" s="18" t="s">
        <v>164</v>
      </c>
      <c r="B55" s="4"/>
      <c r="C55" s="20">
        <f>SUM(C5:C44)</f>
        <v>188</v>
      </c>
      <c r="D55" s="19"/>
      <c r="E55" s="20">
        <f>SUM(E5:E44)</f>
        <v>3229.4700000000003</v>
      </c>
      <c r="F55" s="20">
        <f>SUM(F5:F44)</f>
        <v>87443</v>
      </c>
      <c r="G55" s="19"/>
      <c r="H55" s="19"/>
      <c r="I55" s="4"/>
      <c r="J55" s="20">
        <f t="shared" ref="J55:O55" si="0">SUM(J5:J44)</f>
        <v>1654.5800000000004</v>
      </c>
      <c r="K55" s="20">
        <f t="shared" si="0"/>
        <v>990.62</v>
      </c>
      <c r="L55" s="20">
        <f t="shared" si="0"/>
        <v>708.35</v>
      </c>
      <c r="M55" s="20">
        <f t="shared" si="0"/>
        <v>252.33</v>
      </c>
      <c r="N55" s="20">
        <f t="shared" si="0"/>
        <v>39</v>
      </c>
      <c r="O55" s="20">
        <f t="shared" si="0"/>
        <v>3644.8799999999992</v>
      </c>
      <c r="P55" s="19"/>
      <c r="Q55" s="19"/>
      <c r="R55" s="19"/>
      <c r="S55" s="19"/>
      <c r="T55" s="19"/>
      <c r="U55" s="19"/>
      <c r="V55" s="19"/>
      <c r="W55" s="19"/>
      <c r="X55" s="19"/>
      <c r="Y55" s="19"/>
      <c r="Z55" s="19"/>
      <c r="AA55" s="4"/>
      <c r="AB55" s="19"/>
      <c r="AC55" s="19"/>
      <c r="AD55" s="19"/>
      <c r="AE55" s="30">
        <f>SUM(AE5:AE44)</f>
        <v>10116924</v>
      </c>
      <c r="AF55" s="30">
        <f>SUM(AF5:AF44)</f>
        <v>738522</v>
      </c>
      <c r="AG55" s="30">
        <f>SUM(AG5:AG44)</f>
        <v>97729</v>
      </c>
      <c r="AH55" s="30">
        <f>SUM(AH5:AH44)</f>
        <v>196549</v>
      </c>
      <c r="AI55" s="30">
        <f>SUM(AI5:AI44)</f>
        <v>282755</v>
      </c>
      <c r="AJ55" s="30">
        <f>SUM(AJ5:AJ44)</f>
        <v>251917</v>
      </c>
      <c r="AK55" s="30">
        <f>SUM(AK5:AK44)</f>
        <v>53588526</v>
      </c>
      <c r="AL55" s="4"/>
      <c r="AM55" s="28">
        <f t="shared" ref="AM55:AV55" si="1">SUM(AM5:AM44)</f>
        <v>1250755</v>
      </c>
      <c r="AN55" s="28">
        <f t="shared" si="1"/>
        <v>787129</v>
      </c>
      <c r="AO55" s="28">
        <f t="shared" si="1"/>
        <v>31759415</v>
      </c>
      <c r="AP55" s="28">
        <f t="shared" si="1"/>
        <v>278624</v>
      </c>
      <c r="AQ55" s="28">
        <f t="shared" si="1"/>
        <v>505388</v>
      </c>
      <c r="AR55" s="28">
        <f t="shared" si="1"/>
        <v>14506574</v>
      </c>
      <c r="AS55" s="28">
        <f t="shared" si="1"/>
        <v>934058</v>
      </c>
      <c r="AT55" s="28">
        <f t="shared" si="1"/>
        <v>5739993</v>
      </c>
      <c r="AU55" s="28">
        <f t="shared" si="1"/>
        <v>2156158</v>
      </c>
      <c r="AV55" s="28">
        <f t="shared" si="1"/>
        <v>15045758</v>
      </c>
      <c r="AW55" s="32"/>
      <c r="AX55" s="32"/>
      <c r="AY55" s="32"/>
      <c r="AZ55" s="28">
        <f t="shared" ref="AZ55:BQ55" si="2">SUM(AZ5:AZ44)</f>
        <v>358</v>
      </c>
      <c r="BA55" s="28">
        <f t="shared" si="2"/>
        <v>68558</v>
      </c>
      <c r="BB55" s="28">
        <f t="shared" si="2"/>
        <v>8409</v>
      </c>
      <c r="BC55" s="28">
        <f t="shared" si="2"/>
        <v>75084</v>
      </c>
      <c r="BD55" s="28">
        <f t="shared" si="2"/>
        <v>60841</v>
      </c>
      <c r="BE55" s="28">
        <f t="shared" si="2"/>
        <v>134304</v>
      </c>
      <c r="BF55" s="28">
        <f t="shared" si="2"/>
        <v>5085</v>
      </c>
      <c r="BG55" s="28">
        <f t="shared" si="2"/>
        <v>19679</v>
      </c>
      <c r="BH55" s="28">
        <f t="shared" si="2"/>
        <v>310</v>
      </c>
      <c r="BI55" s="28">
        <f t="shared" si="2"/>
        <v>19945</v>
      </c>
      <c r="BJ55" s="28">
        <f t="shared" si="2"/>
        <v>42427</v>
      </c>
      <c r="BK55" s="28">
        <f t="shared" si="2"/>
        <v>67172</v>
      </c>
      <c r="BL55" s="28">
        <f t="shared" si="2"/>
        <v>41920</v>
      </c>
      <c r="BM55" s="28">
        <f t="shared" si="2"/>
        <v>697693</v>
      </c>
      <c r="BN55" s="28">
        <f t="shared" si="2"/>
        <v>324720</v>
      </c>
      <c r="BO55" s="28">
        <f t="shared" si="2"/>
        <v>1003247</v>
      </c>
      <c r="BP55" s="28">
        <f t="shared" si="2"/>
        <v>1947257</v>
      </c>
      <c r="BQ55" s="28">
        <f t="shared" si="2"/>
        <v>2857967</v>
      </c>
      <c r="BR55" s="4"/>
      <c r="BS55" s="30">
        <f t="shared" ref="BS55:BZ55" si="3">SUM(BS5:BS44)</f>
        <v>63203614</v>
      </c>
      <c r="BT55" s="30">
        <f t="shared" si="3"/>
        <v>242353883</v>
      </c>
      <c r="BU55" s="30">
        <f t="shared" si="3"/>
        <v>305557497</v>
      </c>
      <c r="BV55" s="30">
        <f t="shared" si="3"/>
        <v>47026730</v>
      </c>
      <c r="BW55" s="30">
        <f t="shared" si="3"/>
        <v>344257495</v>
      </c>
      <c r="BX55" s="30">
        <f t="shared" si="3"/>
        <v>696841722</v>
      </c>
      <c r="BY55" s="30">
        <f t="shared" si="3"/>
        <v>13419951</v>
      </c>
      <c r="BZ55" s="30">
        <f t="shared" si="3"/>
        <v>258539359</v>
      </c>
      <c r="CA55" s="4"/>
      <c r="CB55" s="20">
        <f t="shared" ref="CB55:CS55" si="4">SUM(CB5:CB44)</f>
        <v>11095</v>
      </c>
      <c r="CC55" s="20">
        <f t="shared" si="4"/>
        <v>76101</v>
      </c>
      <c r="CD55" s="20">
        <f t="shared" si="4"/>
        <v>282078</v>
      </c>
      <c r="CE55" s="20">
        <f t="shared" si="4"/>
        <v>954816</v>
      </c>
      <c r="CF55" s="20">
        <f t="shared" si="4"/>
        <v>115901</v>
      </c>
      <c r="CG55" s="20">
        <f t="shared" si="4"/>
        <v>1352795</v>
      </c>
      <c r="CH55" s="20">
        <f t="shared" si="4"/>
        <v>173944</v>
      </c>
      <c r="CI55" s="20">
        <f t="shared" si="4"/>
        <v>721366</v>
      </c>
      <c r="CJ55" s="20">
        <f t="shared" si="4"/>
        <v>55183</v>
      </c>
      <c r="CK55" s="20">
        <f t="shared" si="4"/>
        <v>950493</v>
      </c>
      <c r="CL55" s="20">
        <f t="shared" si="4"/>
        <v>52996</v>
      </c>
      <c r="CM55" s="20">
        <f t="shared" si="4"/>
        <v>65319</v>
      </c>
      <c r="CN55" s="20">
        <f t="shared" si="4"/>
        <v>1471110</v>
      </c>
      <c r="CO55" s="20">
        <f t="shared" si="4"/>
        <v>44089</v>
      </c>
      <c r="CP55" s="20">
        <f t="shared" si="4"/>
        <v>58637</v>
      </c>
      <c r="CQ55" s="20">
        <f t="shared" si="4"/>
        <v>1053219</v>
      </c>
      <c r="CR55" s="20">
        <f t="shared" si="4"/>
        <v>186057</v>
      </c>
      <c r="CS55" s="20">
        <f t="shared" si="4"/>
        <v>101507</v>
      </c>
      <c r="CT55" s="4"/>
      <c r="CU55" s="30">
        <f t="shared" ref="CU55:DD55" si="5">SUM(CU5:CU44)</f>
        <v>420078</v>
      </c>
      <c r="CV55" s="30">
        <f t="shared" si="5"/>
        <v>421676</v>
      </c>
      <c r="CW55" s="30">
        <f t="shared" si="5"/>
        <v>827894</v>
      </c>
      <c r="CX55" s="30">
        <f t="shared" si="5"/>
        <v>908645</v>
      </c>
      <c r="CY55" s="30">
        <f t="shared" si="5"/>
        <v>158563</v>
      </c>
      <c r="CZ55" s="30">
        <f t="shared" si="5"/>
        <v>109870</v>
      </c>
      <c r="DA55" s="30">
        <f t="shared" si="5"/>
        <v>1703635</v>
      </c>
      <c r="DB55" s="30">
        <f t="shared" si="5"/>
        <v>23969487</v>
      </c>
      <c r="DC55" s="30">
        <f t="shared" si="5"/>
        <v>16969771</v>
      </c>
      <c r="DD55" s="30">
        <f t="shared" si="5"/>
        <v>40929909</v>
      </c>
    </row>
    <row r="56" spans="1:108" x14ac:dyDescent="0.2">
      <c r="A56" s="18" t="s">
        <v>165</v>
      </c>
      <c r="B56" s="4"/>
      <c r="C56" s="20">
        <f>SUM(C45:C53)</f>
        <v>34</v>
      </c>
      <c r="D56" s="19"/>
      <c r="E56" s="20">
        <f>SUM(E45:E53)</f>
        <v>645</v>
      </c>
      <c r="F56" s="20">
        <f>SUM(F45:F53)</f>
        <v>16799</v>
      </c>
      <c r="G56" s="19"/>
      <c r="H56" s="19"/>
      <c r="I56" s="4"/>
      <c r="J56" s="20">
        <f t="shared" ref="J56:O56" si="6">SUM(J45:J53)</f>
        <v>317.10000000000002</v>
      </c>
      <c r="K56" s="20">
        <f t="shared" si="6"/>
        <v>37.300000000000004</v>
      </c>
      <c r="L56" s="20">
        <f t="shared" si="6"/>
        <v>294.20000000000005</v>
      </c>
      <c r="M56" s="20">
        <f t="shared" si="6"/>
        <v>58.2</v>
      </c>
      <c r="N56" s="20">
        <f t="shared" si="6"/>
        <v>23</v>
      </c>
      <c r="O56" s="20">
        <f t="shared" si="6"/>
        <v>729.8</v>
      </c>
      <c r="P56" s="19"/>
      <c r="Q56" s="19"/>
      <c r="R56" s="19"/>
      <c r="S56" s="19"/>
      <c r="T56" s="19"/>
      <c r="U56" s="19"/>
      <c r="V56" s="19"/>
      <c r="W56" s="19"/>
      <c r="X56" s="19"/>
      <c r="Y56" s="19"/>
      <c r="Z56" s="19"/>
      <c r="AA56" s="4"/>
      <c r="AB56" s="19"/>
      <c r="AC56" s="19"/>
      <c r="AD56" s="19"/>
      <c r="AE56" s="30">
        <f>SUM(AE45:AE53)</f>
        <v>1424180</v>
      </c>
      <c r="AF56" s="30">
        <f>SUM(AF45:AF53)</f>
        <v>279349</v>
      </c>
      <c r="AG56" s="30">
        <f>SUM(AG45:AG53)</f>
        <v>4825</v>
      </c>
      <c r="AH56" s="30">
        <f>SUM(AH45:AH53)</f>
        <v>42446</v>
      </c>
      <c r="AI56" s="30">
        <f>SUM(AI45:AI53)</f>
        <v>29329</v>
      </c>
      <c r="AJ56" s="30">
        <f>SUM(AJ45:AJ53)</f>
        <v>51691</v>
      </c>
      <c r="AK56" s="30">
        <f>SUM(AK45:AK53)</f>
        <v>3064246</v>
      </c>
      <c r="AL56" s="4"/>
      <c r="AM56" s="28">
        <f t="shared" ref="AM56:AV56" si="7">SUM(AM45:AM53)</f>
        <v>79069</v>
      </c>
      <c r="AN56" s="28">
        <f t="shared" si="7"/>
        <v>95452</v>
      </c>
      <c r="AO56" s="28">
        <f t="shared" si="7"/>
        <v>8138731</v>
      </c>
      <c r="AP56" s="28">
        <f t="shared" si="7"/>
        <v>28569</v>
      </c>
      <c r="AQ56" s="28">
        <f t="shared" si="7"/>
        <v>59342</v>
      </c>
      <c r="AR56" s="28">
        <f t="shared" si="7"/>
        <v>2774285</v>
      </c>
      <c r="AS56" s="28">
        <f t="shared" si="7"/>
        <v>319480</v>
      </c>
      <c r="AT56" s="28">
        <f t="shared" si="7"/>
        <v>962091</v>
      </c>
      <c r="AU56" s="28">
        <f t="shared" si="7"/>
        <v>124942</v>
      </c>
      <c r="AV56" s="28">
        <f t="shared" si="7"/>
        <v>2386222</v>
      </c>
      <c r="AW56" s="32"/>
      <c r="AX56" s="32"/>
      <c r="AY56" s="32"/>
      <c r="AZ56" s="28">
        <f t="shared" ref="AZ56:BQ56" si="8">SUM(AZ45:AZ53)</f>
        <v>50</v>
      </c>
      <c r="BA56" s="28">
        <f t="shared" si="8"/>
        <v>109</v>
      </c>
      <c r="BB56" s="28">
        <f t="shared" si="8"/>
        <v>199</v>
      </c>
      <c r="BC56" s="28">
        <f t="shared" si="8"/>
        <v>308</v>
      </c>
      <c r="BD56" s="28">
        <f t="shared" si="8"/>
        <v>8621</v>
      </c>
      <c r="BE56" s="28">
        <f t="shared" si="8"/>
        <v>8979</v>
      </c>
      <c r="BF56" s="28">
        <f t="shared" si="8"/>
        <v>650</v>
      </c>
      <c r="BG56" s="28">
        <f t="shared" si="8"/>
        <v>970</v>
      </c>
      <c r="BH56" s="28">
        <f t="shared" si="8"/>
        <v>18</v>
      </c>
      <c r="BI56" s="28">
        <f t="shared" si="8"/>
        <v>988</v>
      </c>
      <c r="BJ56" s="28">
        <f t="shared" si="8"/>
        <v>2630</v>
      </c>
      <c r="BK56" s="28">
        <f t="shared" si="8"/>
        <v>4268</v>
      </c>
      <c r="BL56" s="28">
        <f t="shared" si="8"/>
        <v>11749</v>
      </c>
      <c r="BM56" s="28">
        <f t="shared" si="8"/>
        <v>73084</v>
      </c>
      <c r="BN56" s="28">
        <f t="shared" si="8"/>
        <v>64519</v>
      </c>
      <c r="BO56" s="28">
        <f t="shared" si="8"/>
        <v>137603</v>
      </c>
      <c r="BP56" s="28">
        <f t="shared" si="8"/>
        <v>334630</v>
      </c>
      <c r="BQ56" s="28">
        <f t="shared" si="8"/>
        <v>483982</v>
      </c>
      <c r="BR56" s="4"/>
      <c r="BS56" s="30">
        <f t="shared" ref="BS56:BZ56" si="9">SUM(BS45:BS53)</f>
        <v>10264471</v>
      </c>
      <c r="BT56" s="30">
        <f t="shared" si="9"/>
        <v>50048271</v>
      </c>
      <c r="BU56" s="30">
        <f t="shared" si="9"/>
        <v>60312742</v>
      </c>
      <c r="BV56" s="30">
        <f t="shared" si="9"/>
        <v>9631839</v>
      </c>
      <c r="BW56" s="30">
        <f t="shared" si="9"/>
        <v>46551994</v>
      </c>
      <c r="BX56" s="30">
        <f t="shared" si="9"/>
        <v>116496575</v>
      </c>
      <c r="BY56" s="30">
        <f t="shared" si="9"/>
        <v>153470</v>
      </c>
      <c r="BZ56" s="30">
        <f t="shared" si="9"/>
        <v>51564441</v>
      </c>
      <c r="CA56" s="4"/>
      <c r="CB56" s="20">
        <f t="shared" ref="CB56:CS56" si="10">SUM(CB45:CB53)</f>
        <v>266</v>
      </c>
      <c r="CC56" s="20">
        <f t="shared" si="10"/>
        <v>5720</v>
      </c>
      <c r="CD56" s="20">
        <f t="shared" si="10"/>
        <v>20374</v>
      </c>
      <c r="CE56" s="20">
        <f t="shared" si="10"/>
        <v>125300</v>
      </c>
      <c r="CF56" s="20">
        <f t="shared" si="10"/>
        <v>10361</v>
      </c>
      <c r="CG56" s="20">
        <f t="shared" si="10"/>
        <v>156035</v>
      </c>
      <c r="CH56" s="20">
        <f t="shared" si="10"/>
        <v>13527</v>
      </c>
      <c r="CI56" s="20">
        <f t="shared" si="10"/>
        <v>94115</v>
      </c>
      <c r="CJ56" s="20">
        <f t="shared" si="10"/>
        <v>7160</v>
      </c>
      <c r="CK56" s="20">
        <f t="shared" si="10"/>
        <v>114806</v>
      </c>
      <c r="CL56" s="20">
        <f t="shared" si="10"/>
        <v>11637</v>
      </c>
      <c r="CM56" s="20">
        <f t="shared" si="10"/>
        <v>14202</v>
      </c>
      <c r="CN56" s="20">
        <f t="shared" si="10"/>
        <v>181874</v>
      </c>
      <c r="CO56" s="20">
        <f t="shared" si="10"/>
        <v>7541</v>
      </c>
      <c r="CP56" s="20">
        <f t="shared" si="10"/>
        <v>10435</v>
      </c>
      <c r="CQ56" s="20">
        <f t="shared" si="10"/>
        <v>132782</v>
      </c>
      <c r="CR56" s="20">
        <f t="shared" si="10"/>
        <v>20459</v>
      </c>
      <c r="CS56" s="20">
        <f t="shared" si="10"/>
        <v>7923</v>
      </c>
      <c r="CT56" s="4"/>
      <c r="CU56" s="30">
        <f t="shared" ref="CU56:DD56" si="11">SUM(CU45:CU53)</f>
        <v>42960</v>
      </c>
      <c r="CV56" s="30">
        <f t="shared" si="11"/>
        <v>4850</v>
      </c>
      <c r="CW56" s="30">
        <f t="shared" si="11"/>
        <v>47810</v>
      </c>
      <c r="CX56" s="30">
        <f t="shared" si="11"/>
        <v>19556</v>
      </c>
      <c r="CY56" s="30">
        <f t="shared" si="11"/>
        <v>2226</v>
      </c>
      <c r="CZ56" s="30">
        <f t="shared" si="11"/>
        <v>6308</v>
      </c>
      <c r="DA56" s="30">
        <f t="shared" si="11"/>
        <v>67366</v>
      </c>
      <c r="DB56" s="30">
        <f t="shared" si="11"/>
        <v>8464701</v>
      </c>
      <c r="DC56" s="30">
        <f t="shared" si="11"/>
        <v>375160</v>
      </c>
      <c r="DD56" s="30">
        <f t="shared" si="11"/>
        <v>8839861</v>
      </c>
    </row>
    <row r="57" spans="1:108" x14ac:dyDescent="0.2">
      <c r="A57" s="23" t="s">
        <v>166</v>
      </c>
      <c r="B57" s="4"/>
      <c r="C57" s="24">
        <f>SUM(C3:C54)</f>
        <v>227</v>
      </c>
      <c r="D57" s="25"/>
      <c r="E57" s="24">
        <f>SUM(E3:E54)</f>
        <v>3960.4700000000003</v>
      </c>
      <c r="F57" s="24">
        <f>SUM(F3:F54)</f>
        <v>107117</v>
      </c>
      <c r="G57" s="25"/>
      <c r="H57" s="25"/>
      <c r="I57" s="4"/>
      <c r="J57" s="24">
        <f t="shared" ref="J57:O57" si="12">SUM(J3:J54)</f>
        <v>2018.8800000000003</v>
      </c>
      <c r="K57" s="24">
        <f t="shared" si="12"/>
        <v>1027.92</v>
      </c>
      <c r="L57" s="24">
        <f t="shared" si="12"/>
        <v>1065.05</v>
      </c>
      <c r="M57" s="24">
        <f t="shared" si="12"/>
        <v>315.03000000000003</v>
      </c>
      <c r="N57" s="24">
        <f t="shared" si="12"/>
        <v>62</v>
      </c>
      <c r="O57" s="24">
        <f t="shared" si="12"/>
        <v>4488.8799999999983</v>
      </c>
      <c r="P57" s="25"/>
      <c r="Q57" s="25"/>
      <c r="R57" s="25"/>
      <c r="S57" s="25"/>
      <c r="T57" s="25"/>
      <c r="U57" s="25"/>
      <c r="V57" s="25"/>
      <c r="W57" s="25"/>
      <c r="X57" s="25"/>
      <c r="Y57" s="25"/>
      <c r="Z57" s="25"/>
      <c r="AA57" s="4"/>
      <c r="AB57" s="25"/>
      <c r="AC57" s="25"/>
      <c r="AD57" s="25"/>
      <c r="AE57" s="31">
        <f t="shared" ref="AE57:AK57" si="13">SUM(AE3:AE54)</f>
        <v>11765416</v>
      </c>
      <c r="AF57" s="31">
        <f t="shared" si="13"/>
        <v>1045071</v>
      </c>
      <c r="AG57" s="31">
        <f t="shared" si="13"/>
        <v>102922</v>
      </c>
      <c r="AH57" s="31">
        <f t="shared" si="13"/>
        <v>241822</v>
      </c>
      <c r="AI57" s="31">
        <f t="shared" si="13"/>
        <v>319187</v>
      </c>
      <c r="AJ57" s="31">
        <f t="shared" si="13"/>
        <v>311014</v>
      </c>
      <c r="AK57" s="31">
        <f t="shared" si="13"/>
        <v>56652772</v>
      </c>
      <c r="AL57" s="4"/>
      <c r="AM57" s="29">
        <f t="shared" ref="AM57:AV57" si="14">SUM(AM3:AM54)</f>
        <v>1341565</v>
      </c>
      <c r="AN57" s="29">
        <f t="shared" si="14"/>
        <v>884369</v>
      </c>
      <c r="AO57" s="29">
        <f t="shared" si="14"/>
        <v>41055639</v>
      </c>
      <c r="AP57" s="29">
        <f t="shared" si="14"/>
        <v>315131</v>
      </c>
      <c r="AQ57" s="29">
        <f t="shared" si="14"/>
        <v>564750</v>
      </c>
      <c r="AR57" s="29">
        <f t="shared" si="14"/>
        <v>17743223</v>
      </c>
      <c r="AS57" s="29">
        <f t="shared" si="14"/>
        <v>1264297</v>
      </c>
      <c r="AT57" s="29">
        <f t="shared" si="14"/>
        <v>6840934</v>
      </c>
      <c r="AU57" s="29">
        <f t="shared" si="14"/>
        <v>2319935</v>
      </c>
      <c r="AV57" s="29">
        <f t="shared" si="14"/>
        <v>18345701</v>
      </c>
      <c r="AW57" s="33"/>
      <c r="AX57" s="33"/>
      <c r="AY57" s="33"/>
      <c r="AZ57" s="29">
        <f t="shared" ref="AZ57:BQ57" si="15">SUM(AZ3:AZ54)</f>
        <v>416</v>
      </c>
      <c r="BA57" s="29">
        <f t="shared" si="15"/>
        <v>68681</v>
      </c>
      <c r="BB57" s="29">
        <f t="shared" si="15"/>
        <v>8608</v>
      </c>
      <c r="BC57" s="29">
        <f t="shared" si="15"/>
        <v>75406</v>
      </c>
      <c r="BD57" s="29">
        <f t="shared" si="15"/>
        <v>69937</v>
      </c>
      <c r="BE57" s="29">
        <f t="shared" si="15"/>
        <v>143780</v>
      </c>
      <c r="BF57" s="29">
        <f t="shared" si="15"/>
        <v>5746</v>
      </c>
      <c r="BG57" s="29">
        <f t="shared" si="15"/>
        <v>20660</v>
      </c>
      <c r="BH57" s="29">
        <f t="shared" si="15"/>
        <v>328</v>
      </c>
      <c r="BI57" s="29">
        <f t="shared" si="15"/>
        <v>20944</v>
      </c>
      <c r="BJ57" s="29">
        <f t="shared" si="15"/>
        <v>45057</v>
      </c>
      <c r="BK57" s="29">
        <f t="shared" si="15"/>
        <v>71462</v>
      </c>
      <c r="BL57" s="29">
        <f t="shared" si="15"/>
        <v>54535</v>
      </c>
      <c r="BM57" s="29">
        <f t="shared" si="15"/>
        <v>792907</v>
      </c>
      <c r="BN57" s="29">
        <f t="shared" si="15"/>
        <v>398779</v>
      </c>
      <c r="BO57" s="29">
        <f t="shared" si="15"/>
        <v>1172520</v>
      </c>
      <c r="BP57" s="29">
        <f t="shared" si="15"/>
        <v>2366748</v>
      </c>
      <c r="BQ57" s="29">
        <f t="shared" si="15"/>
        <v>3459346</v>
      </c>
      <c r="BR57" s="4"/>
      <c r="BS57" s="31"/>
      <c r="BT57" s="31"/>
      <c r="BU57" s="31"/>
      <c r="BV57" s="31"/>
      <c r="BW57" s="31"/>
      <c r="BX57" s="31"/>
      <c r="BY57" s="31"/>
      <c r="BZ57" s="31"/>
      <c r="CA57" s="4"/>
      <c r="CB57" s="24">
        <f t="shared" ref="CB57:CS57" si="16">SUM(CB3:CB54)</f>
        <v>11382</v>
      </c>
      <c r="CC57" s="24">
        <f t="shared" si="16"/>
        <v>81821</v>
      </c>
      <c r="CD57" s="24">
        <f t="shared" si="16"/>
        <v>305635</v>
      </c>
      <c r="CE57" s="24">
        <f t="shared" si="16"/>
        <v>1097815</v>
      </c>
      <c r="CF57" s="24">
        <f t="shared" si="16"/>
        <v>127006</v>
      </c>
      <c r="CG57" s="24">
        <f t="shared" si="16"/>
        <v>1530456</v>
      </c>
      <c r="CH57" s="24">
        <f t="shared" si="16"/>
        <v>189395</v>
      </c>
      <c r="CI57" s="24">
        <f t="shared" si="16"/>
        <v>829825</v>
      </c>
      <c r="CJ57" s="24">
        <f t="shared" si="16"/>
        <v>63080</v>
      </c>
      <c r="CK57" s="24">
        <f t="shared" si="16"/>
        <v>1082304</v>
      </c>
      <c r="CL57" s="24">
        <f t="shared" si="16"/>
        <v>68107</v>
      </c>
      <c r="CM57" s="24">
        <f t="shared" si="16"/>
        <v>82281</v>
      </c>
      <c r="CN57" s="24">
        <f t="shared" si="16"/>
        <v>1680844</v>
      </c>
      <c r="CO57" s="24">
        <f t="shared" si="16"/>
        <v>52560</v>
      </c>
      <c r="CP57" s="24">
        <f t="shared" si="16"/>
        <v>70132</v>
      </c>
      <c r="CQ57" s="24">
        <f t="shared" si="16"/>
        <v>1204996</v>
      </c>
      <c r="CR57" s="24">
        <f t="shared" si="16"/>
        <v>207737</v>
      </c>
      <c r="CS57" s="24">
        <f t="shared" si="16"/>
        <v>109893</v>
      </c>
      <c r="CT57" s="4"/>
      <c r="CU57" s="31">
        <f t="shared" ref="CU57:DD57" si="17">SUM(CU3:CU54)</f>
        <v>467724</v>
      </c>
      <c r="CV57" s="31">
        <f t="shared" si="17"/>
        <v>434602</v>
      </c>
      <c r="CW57" s="31">
        <f t="shared" si="17"/>
        <v>888466</v>
      </c>
      <c r="CX57" s="31">
        <f t="shared" si="17"/>
        <v>928583</v>
      </c>
      <c r="CY57" s="31">
        <f t="shared" si="17"/>
        <v>160830</v>
      </c>
      <c r="CZ57" s="31">
        <f t="shared" si="17"/>
        <v>117438</v>
      </c>
      <c r="DA57" s="31">
        <f t="shared" si="17"/>
        <v>1784145</v>
      </c>
      <c r="DB57" s="31">
        <f t="shared" si="17"/>
        <v>33927829</v>
      </c>
      <c r="DC57" s="31">
        <f t="shared" si="17"/>
        <v>17345932</v>
      </c>
      <c r="DD57" s="31">
        <f t="shared" si="17"/>
        <v>51264412</v>
      </c>
    </row>
    <row r="58" spans="1:108" x14ac:dyDescent="0.2">
      <c r="A58" s="18" t="s">
        <v>167</v>
      </c>
      <c r="B58" s="4"/>
      <c r="C58" s="26">
        <f>AVERAGE(C5:C54)</f>
        <v>4.8297872340425529</v>
      </c>
      <c r="D58" s="19"/>
      <c r="E58" s="26">
        <f>AVERAGE(E5:E54)</f>
        <v>84.265319148936172</v>
      </c>
      <c r="F58" s="26">
        <f>AVERAGE(F5:F54)</f>
        <v>2279.0851063829787</v>
      </c>
      <c r="G58" s="19"/>
      <c r="H58" s="19"/>
      <c r="I58" s="4"/>
      <c r="J58" s="26">
        <f t="shared" ref="J58:O58" si="18">AVERAGE(J5:J54)</f>
        <v>42.954893617021284</v>
      </c>
      <c r="K58" s="26">
        <f t="shared" si="18"/>
        <v>22.346086956521741</v>
      </c>
      <c r="L58" s="26">
        <f t="shared" si="18"/>
        <v>22.660638297872339</v>
      </c>
      <c r="M58" s="26">
        <f t="shared" si="18"/>
        <v>6.848478260869566</v>
      </c>
      <c r="N58" s="26">
        <f t="shared" si="18"/>
        <v>1.4090909090909092</v>
      </c>
      <c r="O58" s="26">
        <f t="shared" si="18"/>
        <v>95.508085106382936</v>
      </c>
      <c r="P58" s="19"/>
      <c r="Q58" s="19"/>
      <c r="R58" s="19"/>
      <c r="S58" s="19"/>
      <c r="T58" s="19"/>
      <c r="U58" s="19"/>
      <c r="V58" s="19"/>
      <c r="W58" s="19"/>
      <c r="X58" s="19"/>
      <c r="Y58" s="19"/>
      <c r="Z58" s="19"/>
      <c r="AA58" s="4"/>
      <c r="AB58" s="19"/>
      <c r="AC58" s="19"/>
      <c r="AD58" s="19"/>
      <c r="AE58" s="26">
        <f>AVERAGE(AE5:AE54)</f>
        <v>255769.91304347827</v>
      </c>
      <c r="AF58" s="26">
        <f>AVERAGE(AF5:AF54)</f>
        <v>23223.8</v>
      </c>
      <c r="AG58" s="26">
        <f>AVERAGE(AG5:AG54)</f>
        <v>2339.1363636363635</v>
      </c>
      <c r="AH58" s="26">
        <f>AVERAGE(AH5:AH54)</f>
        <v>5257</v>
      </c>
      <c r="AI58" s="26">
        <f>AVERAGE(AI5:AI54)</f>
        <v>6938.847826086957</v>
      </c>
      <c r="AJ58" s="19"/>
      <c r="AK58" s="19"/>
      <c r="AL58" s="4"/>
      <c r="AM58" s="28">
        <f t="shared" ref="AM58:AV58" si="19">AVERAGE(AM5:AM54)</f>
        <v>29164.456521739132</v>
      </c>
      <c r="AN58" s="28">
        <f t="shared" si="19"/>
        <v>19225.41304347826</v>
      </c>
      <c r="AO58" s="28">
        <f t="shared" si="19"/>
        <v>912347.53333333333</v>
      </c>
      <c r="AP58" s="28">
        <f t="shared" si="19"/>
        <v>7162.068181818182</v>
      </c>
      <c r="AQ58" s="28">
        <f t="shared" si="19"/>
        <v>14118.75</v>
      </c>
      <c r="AR58" s="28">
        <f t="shared" si="19"/>
        <v>385722.23913043475</v>
      </c>
      <c r="AS58" s="28">
        <f t="shared" si="19"/>
        <v>27484.717391304348</v>
      </c>
      <c r="AT58" s="28">
        <f t="shared" si="19"/>
        <v>155475.77272727274</v>
      </c>
      <c r="AU58" s="28">
        <f t="shared" si="19"/>
        <v>53951.976744186046</v>
      </c>
      <c r="AV58" s="28">
        <f t="shared" si="19"/>
        <v>611523.3666666667</v>
      </c>
      <c r="AW58" s="32"/>
      <c r="AX58" s="32"/>
      <c r="AY58" s="32"/>
      <c r="AZ58" s="28">
        <f t="shared" ref="AZ58:BQ58" si="20">AVERAGE(AZ5:AZ54)</f>
        <v>9.454545454545455</v>
      </c>
      <c r="BA58" s="28">
        <f t="shared" si="20"/>
        <v>1526.2444444444445</v>
      </c>
      <c r="BB58" s="28">
        <f t="shared" si="20"/>
        <v>187.13043478260869</v>
      </c>
      <c r="BC58" s="28">
        <f t="shared" si="20"/>
        <v>1675.6888888888889</v>
      </c>
      <c r="BD58" s="28">
        <f t="shared" si="20"/>
        <v>1520.3695652173913</v>
      </c>
      <c r="BE58" s="28">
        <f t="shared" si="20"/>
        <v>3195.1111111111113</v>
      </c>
      <c r="BF58" s="28">
        <f t="shared" si="20"/>
        <v>127.68888888888888</v>
      </c>
      <c r="BG58" s="28">
        <f t="shared" si="20"/>
        <v>459.11111111111109</v>
      </c>
      <c r="BH58" s="28">
        <f t="shared" si="20"/>
        <v>7.1304347826086953</v>
      </c>
      <c r="BI58" s="28">
        <f t="shared" si="20"/>
        <v>465.42222222222222</v>
      </c>
      <c r="BJ58" s="28">
        <f t="shared" si="20"/>
        <v>979.5</v>
      </c>
      <c r="BK58" s="28">
        <f t="shared" si="20"/>
        <v>1553.5217391304348</v>
      </c>
      <c r="BL58" s="28">
        <f t="shared" si="20"/>
        <v>1211.8888888888889</v>
      </c>
      <c r="BM58" s="28">
        <f t="shared" si="20"/>
        <v>18020.613636363636</v>
      </c>
      <c r="BN58" s="28">
        <f t="shared" si="20"/>
        <v>8669.108695652174</v>
      </c>
      <c r="BO58" s="28">
        <f t="shared" si="20"/>
        <v>26648.18181818182</v>
      </c>
      <c r="BP58" s="28">
        <f t="shared" si="20"/>
        <v>51451.043478260872</v>
      </c>
      <c r="BQ58" s="28">
        <f t="shared" si="20"/>
        <v>76874.35555555555</v>
      </c>
      <c r="BR58" s="4"/>
      <c r="BS58" s="30">
        <f t="shared" ref="BS58:BZ58" si="21">AVERAGE(BS5:BS54)</f>
        <v>1601379.0638297873</v>
      </c>
      <c r="BT58" s="30">
        <f t="shared" si="21"/>
        <v>6382462.8085106378</v>
      </c>
      <c r="BU58" s="30">
        <f t="shared" si="21"/>
        <v>7983841.8723404258</v>
      </c>
      <c r="BV58" s="30">
        <f t="shared" si="21"/>
        <v>1251385.7826086956</v>
      </c>
      <c r="BW58" s="30">
        <f t="shared" si="21"/>
        <v>8439636.0212765951</v>
      </c>
      <c r="BX58" s="30">
        <f t="shared" si="21"/>
        <v>17648238.44680851</v>
      </c>
      <c r="BY58" s="30">
        <f t="shared" si="21"/>
        <v>301631.5777777778</v>
      </c>
      <c r="BZ58" s="30">
        <f t="shared" si="21"/>
        <v>6765037.2553191492</v>
      </c>
      <c r="CA58" s="4"/>
      <c r="CB58" s="26">
        <f t="shared" ref="CB58:CS58" si="22">AVERAGE(CB5:CB54)</f>
        <v>258.68181818181819</v>
      </c>
      <c r="CC58" s="26">
        <f t="shared" si="22"/>
        <v>1902.8139534883721</v>
      </c>
      <c r="CD58" s="26">
        <f t="shared" si="22"/>
        <v>6502.8723404255315</v>
      </c>
      <c r="CE58" s="26">
        <f t="shared" si="22"/>
        <v>23357.765957446809</v>
      </c>
      <c r="CF58" s="26">
        <f t="shared" si="22"/>
        <v>2702.255319148936</v>
      </c>
      <c r="CG58" s="26">
        <f t="shared" si="22"/>
        <v>32562.893617021276</v>
      </c>
      <c r="CH58" s="26">
        <f t="shared" si="22"/>
        <v>4029.6808510638298</v>
      </c>
      <c r="CI58" s="26">
        <f t="shared" si="22"/>
        <v>17655.851063829788</v>
      </c>
      <c r="CJ58" s="26">
        <f t="shared" si="22"/>
        <v>1342.127659574468</v>
      </c>
      <c r="CK58" s="26">
        <f t="shared" si="22"/>
        <v>23027.744680851065</v>
      </c>
      <c r="CL58" s="26">
        <f t="shared" si="22"/>
        <v>1449.0851063829787</v>
      </c>
      <c r="CM58" s="26">
        <f t="shared" si="22"/>
        <v>1750.6595744680851</v>
      </c>
      <c r="CN58" s="26">
        <f t="shared" si="22"/>
        <v>35017.583333333336</v>
      </c>
      <c r="CO58" s="26">
        <f t="shared" si="22"/>
        <v>1118.2978723404256</v>
      </c>
      <c r="CP58" s="26">
        <f t="shared" si="22"/>
        <v>1492.1702127659576</v>
      </c>
      <c r="CQ58" s="26">
        <f t="shared" si="22"/>
        <v>25104.083333333332</v>
      </c>
      <c r="CR58" s="26">
        <f t="shared" si="22"/>
        <v>4419.9361702127662</v>
      </c>
      <c r="CS58" s="26">
        <f t="shared" si="22"/>
        <v>2338.1489361702129</v>
      </c>
      <c r="CT58" s="4"/>
      <c r="CU58" s="30">
        <f t="shared" ref="CU58:DD58" si="23">AVERAGE(CU5:CU54)</f>
        <v>10393.866666666667</v>
      </c>
      <c r="CV58" s="30">
        <f t="shared" si="23"/>
        <v>10347.666666666666</v>
      </c>
      <c r="CW58" s="30">
        <f t="shared" si="23"/>
        <v>21153.952380952382</v>
      </c>
      <c r="CX58" s="30">
        <f t="shared" si="23"/>
        <v>21104.159090909092</v>
      </c>
      <c r="CY58" s="30">
        <f t="shared" si="23"/>
        <v>3655.2272727272725</v>
      </c>
      <c r="CZ58" s="30">
        <f t="shared" si="23"/>
        <v>2609.7333333333331</v>
      </c>
      <c r="DA58" s="30">
        <f t="shared" si="23"/>
        <v>42479.642857142855</v>
      </c>
      <c r="DB58" s="30">
        <f t="shared" si="23"/>
        <v>969366.54285714286</v>
      </c>
      <c r="DC58" s="30">
        <f t="shared" si="23"/>
        <v>525634.30303030298</v>
      </c>
      <c r="DD58" s="30">
        <f t="shared" si="23"/>
        <v>1507776.8235294118</v>
      </c>
    </row>
    <row r="59" spans="1:108" x14ac:dyDescent="0.2">
      <c r="A59" s="18" t="s">
        <v>168</v>
      </c>
      <c r="B59" s="4"/>
      <c r="C59" s="26">
        <f>STDEVP(C5:C54)</f>
        <v>3.0339858548609953</v>
      </c>
      <c r="D59" s="19"/>
      <c r="E59" s="26">
        <f>STDEVP(E5:E54)</f>
        <v>23.651671422298183</v>
      </c>
      <c r="F59" s="26">
        <f>STDEVP(F5:F54)</f>
        <v>1292.6931614958671</v>
      </c>
      <c r="G59" s="19"/>
      <c r="H59" s="19"/>
      <c r="I59" s="4"/>
      <c r="J59" s="26">
        <f t="shared" ref="J59:O59" si="24">STDEVP(J5:J54)</f>
        <v>26.194397555327633</v>
      </c>
      <c r="K59" s="26">
        <f t="shared" si="24"/>
        <v>19.968998960155702</v>
      </c>
      <c r="L59" s="26">
        <f t="shared" si="24"/>
        <v>20.863046268284403</v>
      </c>
      <c r="M59" s="26">
        <f t="shared" si="24"/>
        <v>8.518283141825588</v>
      </c>
      <c r="N59" s="26">
        <f t="shared" si="24"/>
        <v>3.6383574079657395</v>
      </c>
      <c r="O59" s="26">
        <f t="shared" si="24"/>
        <v>58.225871512193528</v>
      </c>
      <c r="P59" s="19"/>
      <c r="Q59" s="19"/>
      <c r="R59" s="19"/>
      <c r="S59" s="19"/>
      <c r="T59" s="19"/>
      <c r="U59" s="19"/>
      <c r="V59" s="19"/>
      <c r="W59" s="19"/>
      <c r="X59" s="19"/>
      <c r="Y59" s="19"/>
      <c r="Z59" s="19"/>
      <c r="AA59" s="4"/>
      <c r="AB59" s="19"/>
      <c r="AC59" s="19"/>
      <c r="AD59" s="19"/>
      <c r="AE59" s="26">
        <f>STDEVP(AE5:AE54)</f>
        <v>205037.18718933445</v>
      </c>
      <c r="AF59" s="26">
        <f>STDEVP(AF5:AF54)</f>
        <v>23676.262856944108</v>
      </c>
      <c r="AG59" s="26">
        <f>STDEVP(AG5:AG54)</f>
        <v>2451.0562249301006</v>
      </c>
      <c r="AH59" s="26">
        <f>STDEVP(AH5:AH54)</f>
        <v>5189.8110797483041</v>
      </c>
      <c r="AI59" s="26">
        <f>STDEVP(AI5:AI54)</f>
        <v>7218.6704754660213</v>
      </c>
      <c r="AJ59" s="19"/>
      <c r="AK59" s="19"/>
      <c r="AL59" s="4"/>
      <c r="AM59" s="28">
        <f t="shared" ref="AM59:AV59" si="25">STDEVP(AM5:AM54)</f>
        <v>45881.47993837019</v>
      </c>
      <c r="AN59" s="28">
        <f t="shared" si="25"/>
        <v>24564.962905463268</v>
      </c>
      <c r="AO59" s="28">
        <f t="shared" si="25"/>
        <v>673123.59031044715</v>
      </c>
      <c r="AP59" s="28">
        <f t="shared" si="25"/>
        <v>8656.1955384508674</v>
      </c>
      <c r="AQ59" s="28">
        <f t="shared" si="25"/>
        <v>26748.175167429647</v>
      </c>
      <c r="AR59" s="28">
        <f t="shared" si="25"/>
        <v>255485.96912263063</v>
      </c>
      <c r="AS59" s="28">
        <f t="shared" si="25"/>
        <v>49101.536996072275</v>
      </c>
      <c r="AT59" s="28">
        <f t="shared" si="25"/>
        <v>169640.01569926934</v>
      </c>
      <c r="AU59" s="28">
        <f t="shared" si="25"/>
        <v>81327.94869796031</v>
      </c>
      <c r="AV59" s="28">
        <f t="shared" si="25"/>
        <v>352182.55569656705</v>
      </c>
      <c r="AW59" s="32"/>
      <c r="AX59" s="32"/>
      <c r="AY59" s="32"/>
      <c r="AZ59" s="28">
        <f t="shared" ref="AZ59:BQ59" si="26">STDEVP(AZ5:AZ54)</f>
        <v>22.97177571148654</v>
      </c>
      <c r="BA59" s="28">
        <f t="shared" si="26"/>
        <v>5947.1642996400888</v>
      </c>
      <c r="BB59" s="28">
        <f t="shared" si="26"/>
        <v>527.26124243052061</v>
      </c>
      <c r="BC59" s="28">
        <f t="shared" si="26"/>
        <v>5978.7367295263684</v>
      </c>
      <c r="BD59" s="28">
        <f t="shared" si="26"/>
        <v>3870.1021633447735</v>
      </c>
      <c r="BE59" s="28">
        <f t="shared" si="26"/>
        <v>6923.1549976139968</v>
      </c>
      <c r="BF59" s="28">
        <f t="shared" si="26"/>
        <v>214.69666687080192</v>
      </c>
      <c r="BG59" s="28">
        <f t="shared" si="26"/>
        <v>2237.3128348506953</v>
      </c>
      <c r="BH59" s="28">
        <f t="shared" si="26"/>
        <v>16.606191479780605</v>
      </c>
      <c r="BI59" s="28">
        <f t="shared" si="26"/>
        <v>2236.3024391853114</v>
      </c>
      <c r="BJ59" s="28">
        <f t="shared" si="26"/>
        <v>3288.3963367257456</v>
      </c>
      <c r="BK59" s="28">
        <f t="shared" si="26"/>
        <v>3898.5755020493812</v>
      </c>
      <c r="BL59" s="28">
        <f t="shared" si="26"/>
        <v>1743.6948283231752</v>
      </c>
      <c r="BM59" s="28">
        <f t="shared" si="26"/>
        <v>27571.390181767561</v>
      </c>
      <c r="BN59" s="28">
        <f t="shared" si="26"/>
        <v>1454.5617183650481</v>
      </c>
      <c r="BO59" s="28">
        <f t="shared" si="26"/>
        <v>27868.64159790349</v>
      </c>
      <c r="BP59" s="28">
        <f t="shared" si="26"/>
        <v>17764.625493129686</v>
      </c>
      <c r="BQ59" s="28">
        <f t="shared" si="26"/>
        <v>37995.464353967043</v>
      </c>
      <c r="BR59" s="4"/>
      <c r="BS59" s="30">
        <f t="shared" ref="BS59:BZ59" si="27">STDEVP(BS5:BS54)</f>
        <v>1342627.3682708745</v>
      </c>
      <c r="BT59" s="30">
        <f t="shared" si="27"/>
        <v>4272319.3687018286</v>
      </c>
      <c r="BU59" s="30">
        <f t="shared" si="27"/>
        <v>5181284.9441623809</v>
      </c>
      <c r="BV59" s="30">
        <f t="shared" si="27"/>
        <v>1206361.1447160805</v>
      </c>
      <c r="BW59" s="30">
        <f t="shared" si="27"/>
        <v>5353375.9528054204</v>
      </c>
      <c r="BX59" s="30">
        <f t="shared" si="27"/>
        <v>11273522.986708676</v>
      </c>
      <c r="BY59" s="30">
        <f t="shared" si="27"/>
        <v>1235124.0988529494</v>
      </c>
      <c r="BZ59" s="30">
        <f t="shared" si="27"/>
        <v>4720795.3903994374</v>
      </c>
      <c r="CA59" s="4"/>
      <c r="CB59" s="26">
        <f t="shared" ref="CB59:CS59" si="28">STDEVP(CB5:CB54)</f>
        <v>325.3710310572219</v>
      </c>
      <c r="CC59" s="26">
        <f t="shared" si="28"/>
        <v>5276.5199474733699</v>
      </c>
      <c r="CD59" s="26">
        <f t="shared" si="28"/>
        <v>5096.9378525801876</v>
      </c>
      <c r="CE59" s="26">
        <f t="shared" si="28"/>
        <v>11060.054826944182</v>
      </c>
      <c r="CF59" s="26">
        <f t="shared" si="28"/>
        <v>4472.0881479346135</v>
      </c>
      <c r="CG59" s="26">
        <f t="shared" si="28"/>
        <v>15702.296513478317</v>
      </c>
      <c r="CH59" s="26">
        <f t="shared" si="28"/>
        <v>3470.1597983095144</v>
      </c>
      <c r="CI59" s="26">
        <f t="shared" si="28"/>
        <v>9103.004956229408</v>
      </c>
      <c r="CJ59" s="26">
        <f t="shared" si="28"/>
        <v>2137.3507524555212</v>
      </c>
      <c r="CK59" s="26">
        <f t="shared" si="28"/>
        <v>12060.946902715859</v>
      </c>
      <c r="CL59" s="26">
        <f t="shared" si="28"/>
        <v>1183.3461361171069</v>
      </c>
      <c r="CM59" s="26">
        <f t="shared" si="28"/>
        <v>1042.3591343493474</v>
      </c>
      <c r="CN59" s="26">
        <f t="shared" si="28"/>
        <v>17686.635514602229</v>
      </c>
      <c r="CO59" s="26">
        <f t="shared" si="28"/>
        <v>750.0878789619826</v>
      </c>
      <c r="CP59" s="26">
        <f t="shared" si="28"/>
        <v>925.31911273317837</v>
      </c>
      <c r="CQ59" s="26">
        <f t="shared" si="28"/>
        <v>13764.848944009116</v>
      </c>
      <c r="CR59" s="26">
        <f t="shared" si="28"/>
        <v>5527.4595272795068</v>
      </c>
      <c r="CS59" s="26">
        <f t="shared" si="28"/>
        <v>2705.2654329888592</v>
      </c>
      <c r="CT59" s="4"/>
      <c r="CU59" s="30">
        <f t="shared" ref="CU59:DD59" si="29">STDEVP(CU5:CU54)</f>
        <v>9138.0415324558962</v>
      </c>
      <c r="CV59" s="30">
        <f t="shared" si="29"/>
        <v>16713.552186725978</v>
      </c>
      <c r="CW59" s="30">
        <f t="shared" si="29"/>
        <v>22075.365493336663</v>
      </c>
      <c r="CX59" s="30">
        <f t="shared" si="29"/>
        <v>31551.84887389412</v>
      </c>
      <c r="CY59" s="30">
        <f t="shared" si="29"/>
        <v>5855.3952155397064</v>
      </c>
      <c r="CZ59" s="30">
        <f t="shared" si="29"/>
        <v>3513.5914225254542</v>
      </c>
      <c r="DA59" s="30">
        <f t="shared" si="29"/>
        <v>45512.859463704597</v>
      </c>
      <c r="DB59" s="30">
        <f t="shared" si="29"/>
        <v>991157.172903192</v>
      </c>
      <c r="DC59" s="30">
        <f t="shared" si="29"/>
        <v>1362565.8782698552</v>
      </c>
      <c r="DD59" s="30">
        <f t="shared" si="29"/>
        <v>1764564.9868535916</v>
      </c>
    </row>
    <row r="60" spans="1:108" x14ac:dyDescent="0.2">
      <c r="A60" s="18" t="s">
        <v>169</v>
      </c>
      <c r="B60" s="4"/>
      <c r="C60" s="26">
        <f>MEDIAN(C5:C54)</f>
        <v>4</v>
      </c>
      <c r="D60" s="19"/>
      <c r="E60" s="26">
        <f>MEDIAN(E5:E54)</f>
        <v>83</v>
      </c>
      <c r="F60" s="26">
        <f>MEDIAN(F5:F54)</f>
        <v>2092</v>
      </c>
      <c r="G60" s="19"/>
      <c r="H60" s="19"/>
      <c r="I60" s="4"/>
      <c r="J60" s="26">
        <f t="shared" ref="J60:O60" si="30">MEDIAN(J5:J54)</f>
        <v>39.799999999999997</v>
      </c>
      <c r="K60" s="26">
        <f t="shared" si="30"/>
        <v>18.25</v>
      </c>
      <c r="L60" s="26">
        <f t="shared" si="30"/>
        <v>16.5</v>
      </c>
      <c r="M60" s="26">
        <f t="shared" si="30"/>
        <v>3.85</v>
      </c>
      <c r="N60" s="26">
        <f t="shared" si="30"/>
        <v>0</v>
      </c>
      <c r="O60" s="26">
        <f t="shared" si="30"/>
        <v>82.6</v>
      </c>
      <c r="P60" s="19"/>
      <c r="Q60" s="19"/>
      <c r="R60" s="19"/>
      <c r="S60" s="19"/>
      <c r="T60" s="19"/>
      <c r="U60" s="19"/>
      <c r="V60" s="19"/>
      <c r="W60" s="19"/>
      <c r="X60" s="19"/>
      <c r="Y60" s="19"/>
      <c r="Z60" s="19"/>
      <c r="AA60" s="4"/>
      <c r="AB60" s="19"/>
      <c r="AC60" s="19"/>
      <c r="AD60" s="19"/>
      <c r="AE60" s="26">
        <f>MEDIAN(AE5:AE54)</f>
        <v>192744</v>
      </c>
      <c r="AF60" s="26">
        <f>MEDIAN(AF5:AF54)</f>
        <v>15842</v>
      </c>
      <c r="AG60" s="26">
        <f>MEDIAN(AG5:AG54)</f>
        <v>1710</v>
      </c>
      <c r="AH60" s="26">
        <f>MEDIAN(AH5:AH54)</f>
        <v>3475.5</v>
      </c>
      <c r="AI60" s="26">
        <f>MEDIAN(AI5:AI54)</f>
        <v>5164</v>
      </c>
      <c r="AJ60" s="19"/>
      <c r="AK60" s="19"/>
      <c r="AL60" s="4"/>
      <c r="AM60" s="28">
        <f t="shared" ref="AM60:AV60" si="31">MEDIAN(AM5:AM54)</f>
        <v>11379</v>
      </c>
      <c r="AN60" s="28">
        <f t="shared" si="31"/>
        <v>7564.5</v>
      </c>
      <c r="AO60" s="28">
        <f t="shared" si="31"/>
        <v>756068</v>
      </c>
      <c r="AP60" s="28">
        <f t="shared" si="31"/>
        <v>4728</v>
      </c>
      <c r="AQ60" s="28">
        <f t="shared" si="31"/>
        <v>4196.5</v>
      </c>
      <c r="AR60" s="28">
        <f t="shared" si="31"/>
        <v>299614.5</v>
      </c>
      <c r="AS60" s="28">
        <f t="shared" si="31"/>
        <v>10363</v>
      </c>
      <c r="AT60" s="28">
        <f t="shared" si="31"/>
        <v>137260.5</v>
      </c>
      <c r="AU60" s="28">
        <f t="shared" si="31"/>
        <v>24288</v>
      </c>
      <c r="AV60" s="28">
        <f t="shared" si="31"/>
        <v>535951</v>
      </c>
      <c r="AW60" s="32"/>
      <c r="AX60" s="32"/>
      <c r="AY60" s="32"/>
      <c r="AZ60" s="28">
        <f t="shared" ref="AZ60:BQ60" si="32">MEDIAN(AZ5:AZ54)</f>
        <v>2</v>
      </c>
      <c r="BA60" s="28">
        <f t="shared" si="32"/>
        <v>16</v>
      </c>
      <c r="BB60" s="28">
        <f t="shared" si="32"/>
        <v>0</v>
      </c>
      <c r="BC60" s="28">
        <f t="shared" si="32"/>
        <v>52</v>
      </c>
      <c r="BD60" s="28">
        <f t="shared" si="32"/>
        <v>0</v>
      </c>
      <c r="BE60" s="28">
        <f t="shared" si="32"/>
        <v>236</v>
      </c>
      <c r="BF60" s="28">
        <f t="shared" si="32"/>
        <v>48</v>
      </c>
      <c r="BG60" s="28">
        <f t="shared" si="32"/>
        <v>16</v>
      </c>
      <c r="BH60" s="28">
        <f t="shared" si="32"/>
        <v>0</v>
      </c>
      <c r="BI60" s="28">
        <f t="shared" si="32"/>
        <v>21</v>
      </c>
      <c r="BJ60" s="28">
        <f t="shared" si="32"/>
        <v>0</v>
      </c>
      <c r="BK60" s="28">
        <f t="shared" si="32"/>
        <v>152</v>
      </c>
      <c r="BL60" s="28">
        <f t="shared" si="32"/>
        <v>638</v>
      </c>
      <c r="BM60" s="28">
        <f t="shared" si="32"/>
        <v>6258</v>
      </c>
      <c r="BN60" s="28">
        <f t="shared" si="32"/>
        <v>9137</v>
      </c>
      <c r="BO60" s="28">
        <f t="shared" si="32"/>
        <v>15809.5</v>
      </c>
      <c r="BP60" s="28">
        <f t="shared" si="32"/>
        <v>48938.5</v>
      </c>
      <c r="BQ60" s="28">
        <f t="shared" si="32"/>
        <v>70513</v>
      </c>
      <c r="BR60" s="4"/>
      <c r="BS60" s="30">
        <f t="shared" ref="BS60:BZ60" si="33">MEDIAN(BS5:BS54)</f>
        <v>1370110</v>
      </c>
      <c r="BT60" s="30">
        <f t="shared" si="33"/>
        <v>5627185</v>
      </c>
      <c r="BU60" s="30">
        <f t="shared" si="33"/>
        <v>7165697</v>
      </c>
      <c r="BV60" s="30">
        <f t="shared" si="33"/>
        <v>963752</v>
      </c>
      <c r="BW60" s="30">
        <f t="shared" si="33"/>
        <v>7209000</v>
      </c>
      <c r="BX60" s="30">
        <f t="shared" si="33"/>
        <v>15558578</v>
      </c>
      <c r="BY60" s="30">
        <f t="shared" si="33"/>
        <v>0</v>
      </c>
      <c r="BZ60" s="30">
        <f t="shared" si="33"/>
        <v>5782445</v>
      </c>
      <c r="CA60" s="4"/>
      <c r="CB60" s="26">
        <f t="shared" ref="CB60:CS60" si="34">MEDIAN(CB5:CB54)</f>
        <v>96</v>
      </c>
      <c r="CC60" s="26">
        <f t="shared" si="34"/>
        <v>333</v>
      </c>
      <c r="CD60" s="26">
        <f t="shared" si="34"/>
        <v>5111</v>
      </c>
      <c r="CE60" s="26">
        <f t="shared" si="34"/>
        <v>22079</v>
      </c>
      <c r="CF60" s="26">
        <f t="shared" si="34"/>
        <v>1139</v>
      </c>
      <c r="CG60" s="26">
        <f t="shared" si="34"/>
        <v>29232</v>
      </c>
      <c r="CH60" s="26">
        <f t="shared" si="34"/>
        <v>2952</v>
      </c>
      <c r="CI60" s="26">
        <f t="shared" si="34"/>
        <v>16370</v>
      </c>
      <c r="CJ60" s="26">
        <f t="shared" si="34"/>
        <v>663</v>
      </c>
      <c r="CK60" s="26">
        <f t="shared" si="34"/>
        <v>21094</v>
      </c>
      <c r="CL60" s="26">
        <f t="shared" si="34"/>
        <v>1136</v>
      </c>
      <c r="CM60" s="26">
        <f t="shared" si="34"/>
        <v>1599</v>
      </c>
      <c r="CN60" s="26">
        <f t="shared" si="34"/>
        <v>31367.5</v>
      </c>
      <c r="CO60" s="26">
        <f t="shared" si="34"/>
        <v>1028</v>
      </c>
      <c r="CP60" s="26">
        <f t="shared" si="34"/>
        <v>1221</v>
      </c>
      <c r="CQ60" s="26">
        <f t="shared" si="34"/>
        <v>22843</v>
      </c>
      <c r="CR60" s="26">
        <f t="shared" si="34"/>
        <v>1738</v>
      </c>
      <c r="CS60" s="26">
        <f t="shared" si="34"/>
        <v>1415</v>
      </c>
      <c r="CT60" s="4"/>
      <c r="CU60" s="30">
        <f t="shared" ref="CU60:DD60" si="35">MEDIAN(CU5:CU54)</f>
        <v>7185</v>
      </c>
      <c r="CV60" s="30">
        <f t="shared" si="35"/>
        <v>2591.5</v>
      </c>
      <c r="CW60" s="30">
        <f t="shared" si="35"/>
        <v>12128.5</v>
      </c>
      <c r="CX60" s="30">
        <f t="shared" si="35"/>
        <v>10965</v>
      </c>
      <c r="CY60" s="30">
        <f t="shared" si="35"/>
        <v>1453.5</v>
      </c>
      <c r="CZ60" s="30">
        <f t="shared" si="35"/>
        <v>1571</v>
      </c>
      <c r="DA60" s="30">
        <f t="shared" si="35"/>
        <v>28269</v>
      </c>
      <c r="DB60" s="30">
        <f t="shared" si="35"/>
        <v>703017</v>
      </c>
      <c r="DC60" s="30">
        <f t="shared" si="35"/>
        <v>43990</v>
      </c>
      <c r="DD60" s="30">
        <f t="shared" si="35"/>
        <v>964654</v>
      </c>
    </row>
    <row r="61" spans="1:108" x14ac:dyDescent="0.2">
      <c r="A61" s="18" t="s">
        <v>170</v>
      </c>
      <c r="B61" s="4"/>
      <c r="C61" s="26">
        <f>PERCENTILE((C5:C54),0.25)</f>
        <v>3</v>
      </c>
      <c r="D61" s="19"/>
      <c r="E61" s="26">
        <f>PERCENTILE((E5:E54),0.25)</f>
        <v>71.5</v>
      </c>
      <c r="F61" s="26">
        <f>PERCENTILE((F5:F54),0.25)</f>
        <v>1277.5</v>
      </c>
      <c r="G61" s="19"/>
      <c r="H61" s="19"/>
      <c r="I61" s="4"/>
      <c r="J61" s="26">
        <f t="shared" ref="J61:O61" si="36">PERCENTILE((J5:J54),0.25)</f>
        <v>23</v>
      </c>
      <c r="K61" s="26">
        <f t="shared" si="36"/>
        <v>4.9250000000000007</v>
      </c>
      <c r="L61" s="26">
        <f t="shared" si="36"/>
        <v>8.2949999999999999</v>
      </c>
      <c r="M61" s="26">
        <f t="shared" si="36"/>
        <v>1.125</v>
      </c>
      <c r="N61" s="26">
        <f t="shared" si="36"/>
        <v>0</v>
      </c>
      <c r="O61" s="26">
        <f t="shared" si="36"/>
        <v>50.7</v>
      </c>
      <c r="P61" s="19"/>
      <c r="Q61" s="19"/>
      <c r="R61" s="19"/>
      <c r="S61" s="19"/>
      <c r="T61" s="19"/>
      <c r="U61" s="19"/>
      <c r="V61" s="19"/>
      <c r="W61" s="19"/>
      <c r="X61" s="19"/>
      <c r="Y61" s="19"/>
      <c r="Z61" s="19"/>
      <c r="AA61" s="4"/>
      <c r="AB61" s="19"/>
      <c r="AC61" s="19"/>
      <c r="AD61" s="19"/>
      <c r="AE61" s="26">
        <f>PERCENTILE((AE5:AE54),0.25)</f>
        <v>134372.25</v>
      </c>
      <c r="AF61" s="26">
        <f>PERCENTILE((AF5:AF54),0.25)</f>
        <v>5758</v>
      </c>
      <c r="AG61" s="26">
        <f>PERCENTILE((AG5:AG54),0.25)</f>
        <v>719.25</v>
      </c>
      <c r="AH61" s="26">
        <f>PERCENTILE((AH5:AH54),0.25)</f>
        <v>1301.75</v>
      </c>
      <c r="AI61" s="26">
        <f>PERCENTILE((AI5:AI54),0.25)</f>
        <v>2788.75</v>
      </c>
      <c r="AJ61" s="19"/>
      <c r="AK61" s="19"/>
      <c r="AL61" s="4"/>
      <c r="AM61" s="28">
        <f t="shared" ref="AM61:AV61" si="37">PERCENTILE((AM5:AM54),0.25)</f>
        <v>5264.25</v>
      </c>
      <c r="AN61" s="28">
        <f t="shared" si="37"/>
        <v>3490.5</v>
      </c>
      <c r="AO61" s="28">
        <f t="shared" si="37"/>
        <v>415695</v>
      </c>
      <c r="AP61" s="28">
        <f t="shared" si="37"/>
        <v>2568.25</v>
      </c>
      <c r="AQ61" s="28">
        <f t="shared" si="37"/>
        <v>2195.75</v>
      </c>
      <c r="AR61" s="28">
        <f t="shared" si="37"/>
        <v>208711.5</v>
      </c>
      <c r="AS61" s="28">
        <f t="shared" si="37"/>
        <v>3568.25</v>
      </c>
      <c r="AT61" s="28">
        <f t="shared" si="37"/>
        <v>14770.25</v>
      </c>
      <c r="AU61" s="28">
        <f t="shared" si="37"/>
        <v>1208</v>
      </c>
      <c r="AV61" s="28">
        <f t="shared" si="37"/>
        <v>375111.75</v>
      </c>
      <c r="AW61" s="32"/>
      <c r="AX61" s="32"/>
      <c r="AY61" s="32"/>
      <c r="AZ61" s="28">
        <f t="shared" ref="AZ61:BQ61" si="38">PERCENTILE((AZ5:AZ54),0.25)</f>
        <v>0</v>
      </c>
      <c r="BA61" s="28">
        <f t="shared" si="38"/>
        <v>4</v>
      </c>
      <c r="BB61" s="28">
        <f t="shared" si="38"/>
        <v>0</v>
      </c>
      <c r="BC61" s="28">
        <f t="shared" si="38"/>
        <v>12</v>
      </c>
      <c r="BD61" s="28">
        <f t="shared" si="38"/>
        <v>0</v>
      </c>
      <c r="BE61" s="28">
        <f t="shared" si="38"/>
        <v>22</v>
      </c>
      <c r="BF61" s="28">
        <f t="shared" si="38"/>
        <v>12</v>
      </c>
      <c r="BG61" s="28">
        <f t="shared" si="38"/>
        <v>3</v>
      </c>
      <c r="BH61" s="28">
        <f t="shared" si="38"/>
        <v>0</v>
      </c>
      <c r="BI61" s="28">
        <f t="shared" si="38"/>
        <v>5</v>
      </c>
      <c r="BJ61" s="28">
        <f t="shared" si="38"/>
        <v>0</v>
      </c>
      <c r="BK61" s="28">
        <f t="shared" si="38"/>
        <v>38.5</v>
      </c>
      <c r="BL61" s="28">
        <f t="shared" si="38"/>
        <v>282</v>
      </c>
      <c r="BM61" s="28">
        <f t="shared" si="38"/>
        <v>585.5</v>
      </c>
      <c r="BN61" s="28">
        <f t="shared" si="38"/>
        <v>7654.5</v>
      </c>
      <c r="BO61" s="28">
        <f t="shared" si="38"/>
        <v>9190.5</v>
      </c>
      <c r="BP61" s="28">
        <f t="shared" si="38"/>
        <v>38024.75</v>
      </c>
      <c r="BQ61" s="28">
        <f t="shared" si="38"/>
        <v>52554</v>
      </c>
      <c r="BR61" s="4"/>
      <c r="BS61" s="30">
        <f t="shared" ref="BS61:BZ61" si="39">PERCENTILE((BS5:BS54),0.25)</f>
        <v>494648.5</v>
      </c>
      <c r="BT61" s="30">
        <f t="shared" si="39"/>
        <v>3338874</v>
      </c>
      <c r="BU61" s="30">
        <f t="shared" si="39"/>
        <v>4134966.5</v>
      </c>
      <c r="BV61" s="30">
        <f t="shared" si="39"/>
        <v>372390.5</v>
      </c>
      <c r="BW61" s="30">
        <f t="shared" si="39"/>
        <v>4454441</v>
      </c>
      <c r="BX61" s="30">
        <f t="shared" si="39"/>
        <v>9361631</v>
      </c>
      <c r="BY61" s="30">
        <f t="shared" si="39"/>
        <v>0</v>
      </c>
      <c r="BZ61" s="30">
        <f t="shared" si="39"/>
        <v>3153724</v>
      </c>
      <c r="CA61" s="4"/>
      <c r="CB61" s="26">
        <f t="shared" ref="CB61:CS61" si="40">PERCENTILE((CB5:CB54),0.25)</f>
        <v>52.25</v>
      </c>
      <c r="CC61" s="26">
        <f t="shared" si="40"/>
        <v>113.5</v>
      </c>
      <c r="CD61" s="26">
        <f t="shared" si="40"/>
        <v>3071.5</v>
      </c>
      <c r="CE61" s="26">
        <f t="shared" si="40"/>
        <v>15243</v>
      </c>
      <c r="CF61" s="26">
        <f t="shared" si="40"/>
        <v>826</v>
      </c>
      <c r="CG61" s="26">
        <f t="shared" si="40"/>
        <v>21938.5</v>
      </c>
      <c r="CH61" s="26">
        <f t="shared" si="40"/>
        <v>1942.5</v>
      </c>
      <c r="CI61" s="26">
        <f t="shared" si="40"/>
        <v>9923</v>
      </c>
      <c r="CJ61" s="26">
        <f t="shared" si="40"/>
        <v>435.5</v>
      </c>
      <c r="CK61" s="26">
        <f t="shared" si="40"/>
        <v>13624</v>
      </c>
      <c r="CL61" s="26">
        <f t="shared" si="40"/>
        <v>584.5</v>
      </c>
      <c r="CM61" s="26">
        <f t="shared" si="40"/>
        <v>1006.5</v>
      </c>
      <c r="CN61" s="26">
        <f t="shared" si="40"/>
        <v>24095.25</v>
      </c>
      <c r="CO61" s="26">
        <f t="shared" si="40"/>
        <v>529</v>
      </c>
      <c r="CP61" s="26">
        <f t="shared" si="40"/>
        <v>835</v>
      </c>
      <c r="CQ61" s="26">
        <f t="shared" si="40"/>
        <v>13869.75</v>
      </c>
      <c r="CR61" s="26">
        <f t="shared" si="40"/>
        <v>676</v>
      </c>
      <c r="CS61" s="26">
        <f t="shared" si="40"/>
        <v>360</v>
      </c>
      <c r="CT61" s="4"/>
      <c r="CU61" s="30">
        <f t="shared" ref="CU61:DD61" si="41">PERCENTILE((CU5:CU54),0.25)</f>
        <v>4658</v>
      </c>
      <c r="CV61" s="30">
        <f t="shared" si="41"/>
        <v>121.25</v>
      </c>
      <c r="CW61" s="30">
        <f t="shared" si="41"/>
        <v>6054.75</v>
      </c>
      <c r="CX61" s="30">
        <f t="shared" si="41"/>
        <v>3559.25</v>
      </c>
      <c r="CY61" s="30">
        <f t="shared" si="41"/>
        <v>290.75</v>
      </c>
      <c r="CZ61" s="30">
        <f t="shared" si="41"/>
        <v>651</v>
      </c>
      <c r="DA61" s="30">
        <f t="shared" si="41"/>
        <v>13978</v>
      </c>
      <c r="DB61" s="30">
        <f t="shared" si="41"/>
        <v>155868.5</v>
      </c>
      <c r="DC61" s="30">
        <f t="shared" si="41"/>
        <v>0</v>
      </c>
      <c r="DD61" s="30">
        <f t="shared" si="41"/>
        <v>311118.25</v>
      </c>
    </row>
    <row r="62" spans="1:108" x14ac:dyDescent="0.2">
      <c r="A62" s="18" t="s">
        <v>171</v>
      </c>
      <c r="B62" s="4"/>
      <c r="C62" s="26">
        <f>PERCENTILE((C5:C54),0.75)</f>
        <v>6</v>
      </c>
      <c r="D62" s="19"/>
      <c r="E62" s="26">
        <f>PERCENTILE((E5:E54),0.75)</f>
        <v>91</v>
      </c>
      <c r="F62" s="26">
        <f>PERCENTILE((F5:F54),0.75)</f>
        <v>2945.5</v>
      </c>
      <c r="G62" s="19"/>
      <c r="H62" s="19"/>
      <c r="I62" s="4"/>
      <c r="J62" s="26">
        <f t="shared" ref="J62:O62" si="42">PERCENTILE((J5:J54),0.75)</f>
        <v>56.525000000000006</v>
      </c>
      <c r="K62" s="26">
        <f t="shared" si="42"/>
        <v>33.15</v>
      </c>
      <c r="L62" s="26">
        <f t="shared" si="42"/>
        <v>28.25</v>
      </c>
      <c r="M62" s="26">
        <f t="shared" si="42"/>
        <v>7.4</v>
      </c>
      <c r="N62" s="26">
        <f t="shared" si="42"/>
        <v>1</v>
      </c>
      <c r="O62" s="26">
        <f t="shared" si="42"/>
        <v>121.25</v>
      </c>
      <c r="P62" s="19"/>
      <c r="Q62" s="19"/>
      <c r="R62" s="19"/>
      <c r="S62" s="19"/>
      <c r="T62" s="19"/>
      <c r="U62" s="19"/>
      <c r="V62" s="19"/>
      <c r="W62" s="19"/>
      <c r="X62" s="19"/>
      <c r="Y62" s="19"/>
      <c r="Z62" s="19"/>
      <c r="AA62" s="4"/>
      <c r="AB62" s="19"/>
      <c r="AC62" s="19"/>
      <c r="AD62" s="19"/>
      <c r="AE62" s="26">
        <f>PERCENTILE((AE5:AE54),0.75)</f>
        <v>299103.5</v>
      </c>
      <c r="AF62" s="26">
        <f>PERCENTILE((AF5:AF54),0.75)</f>
        <v>27419</v>
      </c>
      <c r="AG62" s="26">
        <f>PERCENTILE((AG5:AG54),0.75)</f>
        <v>2627.75</v>
      </c>
      <c r="AH62" s="26">
        <f>PERCENTILE((AH5:AH54),0.75)</f>
        <v>8095.5</v>
      </c>
      <c r="AI62" s="26">
        <f>PERCENTILE((AI5:AI54),0.75)</f>
        <v>9165</v>
      </c>
      <c r="AJ62" s="19"/>
      <c r="AK62" s="19"/>
      <c r="AL62" s="4"/>
      <c r="AM62" s="28">
        <f t="shared" ref="AM62:AV62" si="43">PERCENTILE((AM5:AM54),0.75)</f>
        <v>27346</v>
      </c>
      <c r="AN62" s="28">
        <f t="shared" si="43"/>
        <v>24551.25</v>
      </c>
      <c r="AO62" s="28">
        <f t="shared" si="43"/>
        <v>1228455</v>
      </c>
      <c r="AP62" s="28">
        <f t="shared" si="43"/>
        <v>8090.75</v>
      </c>
      <c r="AQ62" s="28">
        <f t="shared" si="43"/>
        <v>12600</v>
      </c>
      <c r="AR62" s="28">
        <f t="shared" si="43"/>
        <v>562735.5</v>
      </c>
      <c r="AS62" s="28">
        <f t="shared" si="43"/>
        <v>19607.25</v>
      </c>
      <c r="AT62" s="28">
        <f t="shared" si="43"/>
        <v>216504.75</v>
      </c>
      <c r="AU62" s="28">
        <f t="shared" si="43"/>
        <v>68116.5</v>
      </c>
      <c r="AV62" s="28">
        <f t="shared" si="43"/>
        <v>794699.75</v>
      </c>
      <c r="AW62" s="32"/>
      <c r="AX62" s="32"/>
      <c r="AY62" s="32"/>
      <c r="AZ62" s="28">
        <f t="shared" ref="AZ62:BQ62" si="44">PERCENTILE((AZ5:AZ54),0.75)</f>
        <v>7.25</v>
      </c>
      <c r="BA62" s="28">
        <f t="shared" si="44"/>
        <v>67</v>
      </c>
      <c r="BB62" s="28">
        <f t="shared" si="44"/>
        <v>76.5</v>
      </c>
      <c r="BC62" s="28">
        <f t="shared" si="44"/>
        <v>289</v>
      </c>
      <c r="BD62" s="28">
        <f t="shared" si="44"/>
        <v>471.75</v>
      </c>
      <c r="BE62" s="28">
        <f t="shared" si="44"/>
        <v>2681</v>
      </c>
      <c r="BF62" s="28">
        <f t="shared" si="44"/>
        <v>173</v>
      </c>
      <c r="BG62" s="28">
        <f t="shared" si="44"/>
        <v>70</v>
      </c>
      <c r="BH62" s="28">
        <f t="shared" si="44"/>
        <v>0</v>
      </c>
      <c r="BI62" s="28">
        <f t="shared" si="44"/>
        <v>70</v>
      </c>
      <c r="BJ62" s="28">
        <f t="shared" si="44"/>
        <v>109.5</v>
      </c>
      <c r="BK62" s="28">
        <f t="shared" si="44"/>
        <v>576.5</v>
      </c>
      <c r="BL62" s="28">
        <f t="shared" si="44"/>
        <v>1555</v>
      </c>
      <c r="BM62" s="28">
        <f t="shared" si="44"/>
        <v>24786.75</v>
      </c>
      <c r="BN62" s="28">
        <f t="shared" si="44"/>
        <v>9697.75</v>
      </c>
      <c r="BO62" s="28">
        <f t="shared" si="44"/>
        <v>34374.25</v>
      </c>
      <c r="BP62" s="28">
        <f t="shared" si="44"/>
        <v>60152</v>
      </c>
      <c r="BQ62" s="28">
        <f t="shared" si="44"/>
        <v>94381</v>
      </c>
      <c r="BR62" s="4"/>
      <c r="BS62" s="30">
        <f t="shared" ref="BS62:BZ62" si="45">PERCENTILE((BS5:BS54),0.75)</f>
        <v>1969825.5</v>
      </c>
      <c r="BT62" s="30">
        <f t="shared" si="45"/>
        <v>7923841</v>
      </c>
      <c r="BU62" s="30">
        <f t="shared" si="45"/>
        <v>9839214.5</v>
      </c>
      <c r="BV62" s="30">
        <f t="shared" si="45"/>
        <v>1646846.75</v>
      </c>
      <c r="BW62" s="30">
        <f t="shared" si="45"/>
        <v>11376063.5</v>
      </c>
      <c r="BX62" s="30">
        <f t="shared" si="45"/>
        <v>24336264.5</v>
      </c>
      <c r="BY62" s="30">
        <f t="shared" si="45"/>
        <v>55000</v>
      </c>
      <c r="BZ62" s="30">
        <f t="shared" si="45"/>
        <v>9175820.5</v>
      </c>
      <c r="CA62" s="4"/>
      <c r="CB62" s="26">
        <f t="shared" ref="CB62:CS62" si="46">PERCENTILE((CB5:CB54),0.75)</f>
        <v>301.5</v>
      </c>
      <c r="CC62" s="26">
        <f t="shared" si="46"/>
        <v>1908.5</v>
      </c>
      <c r="CD62" s="26">
        <f t="shared" si="46"/>
        <v>8254</v>
      </c>
      <c r="CE62" s="26">
        <f t="shared" si="46"/>
        <v>29349.5</v>
      </c>
      <c r="CF62" s="26">
        <f t="shared" si="46"/>
        <v>1996.5</v>
      </c>
      <c r="CG62" s="26">
        <f t="shared" si="46"/>
        <v>44590.5</v>
      </c>
      <c r="CH62" s="26">
        <f t="shared" si="46"/>
        <v>4699.5</v>
      </c>
      <c r="CI62" s="26">
        <f t="shared" si="46"/>
        <v>22974.5</v>
      </c>
      <c r="CJ62" s="26">
        <f t="shared" si="46"/>
        <v>1025</v>
      </c>
      <c r="CK62" s="26">
        <f t="shared" si="46"/>
        <v>31283</v>
      </c>
      <c r="CL62" s="26">
        <f t="shared" si="46"/>
        <v>1709</v>
      </c>
      <c r="CM62" s="26">
        <f t="shared" si="46"/>
        <v>2298.5</v>
      </c>
      <c r="CN62" s="26">
        <f t="shared" si="46"/>
        <v>48768.25</v>
      </c>
      <c r="CO62" s="26">
        <f t="shared" si="46"/>
        <v>1422</v>
      </c>
      <c r="CP62" s="26">
        <f t="shared" si="46"/>
        <v>1880</v>
      </c>
      <c r="CQ62" s="26">
        <f t="shared" si="46"/>
        <v>32443.75</v>
      </c>
      <c r="CR62" s="26">
        <f t="shared" si="46"/>
        <v>5643.5</v>
      </c>
      <c r="CS62" s="26">
        <f t="shared" si="46"/>
        <v>3554.5</v>
      </c>
      <c r="CT62" s="4"/>
      <c r="CU62" s="30">
        <f t="shared" ref="CU62:DD62" si="47">PERCENTILE((CU5:CU54),0.75)</f>
        <v>11495</v>
      </c>
      <c r="CV62" s="30">
        <f t="shared" si="47"/>
        <v>15535.75</v>
      </c>
      <c r="CW62" s="30">
        <f t="shared" si="47"/>
        <v>31158.5</v>
      </c>
      <c r="CX62" s="30">
        <f t="shared" si="47"/>
        <v>25481.75</v>
      </c>
      <c r="CY62" s="30">
        <f t="shared" si="47"/>
        <v>4124.25</v>
      </c>
      <c r="CZ62" s="30">
        <f t="shared" si="47"/>
        <v>3533</v>
      </c>
      <c r="DA62" s="30">
        <f t="shared" si="47"/>
        <v>56691.5</v>
      </c>
      <c r="DB62" s="30">
        <f t="shared" si="47"/>
        <v>1358884</v>
      </c>
      <c r="DC62" s="30">
        <f t="shared" si="47"/>
        <v>201129</v>
      </c>
      <c r="DD62" s="30">
        <f t="shared" si="47"/>
        <v>1914546.75</v>
      </c>
    </row>
    <row r="63" spans="1:108" x14ac:dyDescent="0.2">
      <c r="A63" s="18" t="s">
        <v>172</v>
      </c>
      <c r="B63" s="4"/>
      <c r="C63" s="20">
        <f>COUNTIF(C5:C54,"&lt;&gt;")-COUNTIF(C5:C54,"CP")-COUNTIF(C5:C54,"NU")-COUNTIF(C5:C54,"In Progress")</f>
        <v>47</v>
      </c>
      <c r="D63" s="19"/>
      <c r="E63" s="20">
        <f>COUNTIF(E5:E54,"&lt;&gt;")-COUNTIF(E5:E54,"CP")-COUNTIF(E5:E54,"NU")-COUNTIF(E5:E54,"In Progress")</f>
        <v>47</v>
      </c>
      <c r="F63" s="20">
        <f>COUNTIF(F5:F54,"&lt;&gt;")-COUNTIF(F5:F54,"CP")-COUNTIF(F5:F54,"NU")-COUNTIF(F5:F54,"In Progress")</f>
        <v>47</v>
      </c>
      <c r="G63" s="19"/>
      <c r="H63" s="19"/>
      <c r="I63" s="4"/>
      <c r="J63" s="20">
        <f t="shared" ref="J63:O63" si="48">COUNTIF(J5:J54,"&lt;&gt;")-COUNTIF(J5:J54,"CP")-COUNTIF(J5:J54,"NU")-COUNTIF(J5:J54,"In Progress")</f>
        <v>47</v>
      </c>
      <c r="K63" s="20">
        <f t="shared" si="48"/>
        <v>46</v>
      </c>
      <c r="L63" s="20">
        <f t="shared" si="48"/>
        <v>47</v>
      </c>
      <c r="M63" s="20">
        <f t="shared" si="48"/>
        <v>46</v>
      </c>
      <c r="N63" s="20">
        <f t="shared" si="48"/>
        <v>44</v>
      </c>
      <c r="O63" s="20">
        <f t="shared" si="48"/>
        <v>47</v>
      </c>
      <c r="P63" s="19"/>
      <c r="Q63" s="19"/>
      <c r="R63" s="19"/>
      <c r="S63" s="19"/>
      <c r="T63" s="19"/>
      <c r="U63" s="19"/>
      <c r="V63" s="19"/>
      <c r="W63" s="19"/>
      <c r="X63" s="19"/>
      <c r="Y63" s="19"/>
      <c r="Z63" s="19"/>
      <c r="AA63" s="4"/>
      <c r="AB63" s="19"/>
      <c r="AC63" s="19"/>
      <c r="AD63" s="19"/>
      <c r="AE63" s="20">
        <f>COUNTIF(AE5:AE54,"&lt;&gt;")-COUNTIF(AE5:AE54,"CP")-COUNTIF(AE5:AE54,"NU")-COUNTIF(AE5:AE54,"In Progress")</f>
        <v>46</v>
      </c>
      <c r="AF63" s="20">
        <f>COUNTIF(AF5:AF54,"&lt;&gt;")-COUNTIF(AF5:AF54,"CP")-COUNTIF(AF5:AF54,"NU")-COUNTIF(AF5:AF54,"In Progress")</f>
        <v>45</v>
      </c>
      <c r="AG63" s="20">
        <f>COUNTIF(AG5:AG54,"&lt;&gt;")-COUNTIF(AG5:AG54,"CP")-COUNTIF(AG5:AG54,"NU")-COUNTIF(AG5:AG54,"In Progress")</f>
        <v>44</v>
      </c>
      <c r="AH63" s="20">
        <f>COUNTIF(AH5:AH54,"&lt;&gt;")-COUNTIF(AH5:AH54,"CP")-COUNTIF(AH5:AH54,"NU")-COUNTIF(AH5:AH54,"In Progress")</f>
        <v>46</v>
      </c>
      <c r="AI63" s="20">
        <f>COUNTIF(AI5:AI54,"&lt;&gt;")-COUNTIF(AI5:AI54,"CP")-COUNTIF(AI5:AI54,"NU")-COUNTIF(AI5:AI54,"In Progress")</f>
        <v>46</v>
      </c>
      <c r="AJ63" s="19"/>
      <c r="AK63" s="19"/>
      <c r="AL63" s="4"/>
      <c r="AM63" s="20">
        <f t="shared" ref="AM63:AV63" si="49">COUNTIF(AM5:AM54,"&lt;&gt;")-COUNTIF(AM5:AM54,"CP")-COUNTIF(AM5:AM54,"NU")-COUNTIF(AM5:AM54,"In Progress")</f>
        <v>46</v>
      </c>
      <c r="AN63" s="20">
        <f t="shared" si="49"/>
        <v>46</v>
      </c>
      <c r="AO63" s="20">
        <f t="shared" si="49"/>
        <v>45</v>
      </c>
      <c r="AP63" s="20">
        <f t="shared" si="49"/>
        <v>44</v>
      </c>
      <c r="AQ63" s="20">
        <f t="shared" si="49"/>
        <v>40</v>
      </c>
      <c r="AR63" s="20">
        <f t="shared" si="49"/>
        <v>46</v>
      </c>
      <c r="AS63" s="20">
        <f t="shared" si="49"/>
        <v>46</v>
      </c>
      <c r="AT63" s="20">
        <f t="shared" si="49"/>
        <v>44</v>
      </c>
      <c r="AU63" s="20">
        <f t="shared" si="49"/>
        <v>43</v>
      </c>
      <c r="AV63" s="20">
        <f t="shared" si="49"/>
        <v>30</v>
      </c>
      <c r="AW63" s="19"/>
      <c r="AX63" s="19"/>
      <c r="AY63" s="19"/>
      <c r="AZ63" s="20">
        <f t="shared" ref="AZ63:BQ63" si="50">COUNTIF(AZ5:AZ54,"&lt;&gt;")-COUNTIF(AZ5:AZ54,"CP")-COUNTIF(AZ5:AZ54,"NU")-COUNTIF(AZ5:AZ54,"In Progress")</f>
        <v>44</v>
      </c>
      <c r="BA63" s="20">
        <f t="shared" si="50"/>
        <v>45</v>
      </c>
      <c r="BB63" s="20">
        <f t="shared" si="50"/>
        <v>46</v>
      </c>
      <c r="BC63" s="20">
        <f t="shared" si="50"/>
        <v>45</v>
      </c>
      <c r="BD63" s="20">
        <f t="shared" si="50"/>
        <v>46</v>
      </c>
      <c r="BE63" s="20">
        <f t="shared" si="50"/>
        <v>45</v>
      </c>
      <c r="BF63" s="20">
        <f t="shared" si="50"/>
        <v>45</v>
      </c>
      <c r="BG63" s="20">
        <f t="shared" si="50"/>
        <v>45</v>
      </c>
      <c r="BH63" s="20">
        <f t="shared" si="50"/>
        <v>46</v>
      </c>
      <c r="BI63" s="20">
        <f t="shared" si="50"/>
        <v>45</v>
      </c>
      <c r="BJ63" s="20">
        <f t="shared" si="50"/>
        <v>46</v>
      </c>
      <c r="BK63" s="20">
        <f t="shared" si="50"/>
        <v>46</v>
      </c>
      <c r="BL63" s="20">
        <f t="shared" si="50"/>
        <v>45</v>
      </c>
      <c r="BM63" s="20">
        <f t="shared" si="50"/>
        <v>44</v>
      </c>
      <c r="BN63" s="20">
        <f t="shared" si="50"/>
        <v>46</v>
      </c>
      <c r="BO63" s="20">
        <f t="shared" si="50"/>
        <v>44</v>
      </c>
      <c r="BP63" s="20">
        <f t="shared" si="50"/>
        <v>46</v>
      </c>
      <c r="BQ63" s="20">
        <f t="shared" si="50"/>
        <v>45</v>
      </c>
      <c r="BR63" s="4"/>
      <c r="BS63" s="20">
        <f t="shared" ref="BS63:BZ63" si="51">COUNTIF(BS5:BS54,"&lt;&gt;")-COUNTIF(BS5:BS54,"CP")-COUNTIF(BS5:BS54,"NU")-COUNTIF(BS5:BS54,"In Progress")</f>
        <v>47</v>
      </c>
      <c r="BT63" s="20">
        <f t="shared" si="51"/>
        <v>47</v>
      </c>
      <c r="BU63" s="20">
        <f t="shared" si="51"/>
        <v>47</v>
      </c>
      <c r="BV63" s="20">
        <f t="shared" si="51"/>
        <v>46</v>
      </c>
      <c r="BW63" s="20">
        <f t="shared" si="51"/>
        <v>47</v>
      </c>
      <c r="BX63" s="30">
        <f t="shared" si="51"/>
        <v>47</v>
      </c>
      <c r="BY63" s="20">
        <f t="shared" si="51"/>
        <v>45</v>
      </c>
      <c r="BZ63" s="20">
        <f t="shared" si="51"/>
        <v>47</v>
      </c>
      <c r="CA63" s="4"/>
      <c r="CB63" s="20">
        <f t="shared" ref="CB63:CS63" si="52">COUNTIF(CB5:CB54,"&lt;&gt;")-COUNTIF(CB5:CB54,"CP")-COUNTIF(CB5:CB54,"NU")-COUNTIF(CB5:CB54,"In Progress")</f>
        <v>44</v>
      </c>
      <c r="CC63" s="20">
        <f t="shared" si="52"/>
        <v>43</v>
      </c>
      <c r="CD63" s="20">
        <f t="shared" si="52"/>
        <v>47</v>
      </c>
      <c r="CE63" s="20">
        <f t="shared" si="52"/>
        <v>47</v>
      </c>
      <c r="CF63" s="20">
        <f t="shared" si="52"/>
        <v>47</v>
      </c>
      <c r="CG63" s="20">
        <f t="shared" si="52"/>
        <v>47</v>
      </c>
      <c r="CH63" s="20">
        <f t="shared" si="52"/>
        <v>47</v>
      </c>
      <c r="CI63" s="20">
        <f t="shared" si="52"/>
        <v>47</v>
      </c>
      <c r="CJ63" s="20">
        <f t="shared" si="52"/>
        <v>47</v>
      </c>
      <c r="CK63" s="20">
        <f t="shared" si="52"/>
        <v>47</v>
      </c>
      <c r="CL63" s="20">
        <f t="shared" si="52"/>
        <v>47</v>
      </c>
      <c r="CM63" s="20">
        <f t="shared" si="52"/>
        <v>47</v>
      </c>
      <c r="CN63" s="20">
        <f t="shared" si="52"/>
        <v>48</v>
      </c>
      <c r="CO63" s="20">
        <f t="shared" si="52"/>
        <v>47</v>
      </c>
      <c r="CP63" s="20">
        <f t="shared" si="52"/>
        <v>47</v>
      </c>
      <c r="CQ63" s="20">
        <f t="shared" si="52"/>
        <v>48</v>
      </c>
      <c r="CR63" s="20">
        <f t="shared" si="52"/>
        <v>47</v>
      </c>
      <c r="CS63" s="20">
        <f t="shared" si="52"/>
        <v>47</v>
      </c>
      <c r="CT63" s="4"/>
      <c r="CU63" s="20">
        <f t="shared" ref="CU63:DD63" si="53">COUNTIF(CU5:CU54,"&lt;&gt;")-COUNTIF(CU5:CU54,"CP")-COUNTIF(CU5:CU54,"NU")-COUNTIF(CU5:CU54,"In Progress")</f>
        <v>45</v>
      </c>
      <c r="CV63" s="20">
        <f t="shared" si="53"/>
        <v>42</v>
      </c>
      <c r="CW63" s="20">
        <f t="shared" si="53"/>
        <v>42</v>
      </c>
      <c r="CX63" s="20">
        <f t="shared" si="53"/>
        <v>44</v>
      </c>
      <c r="CY63" s="20">
        <f t="shared" si="53"/>
        <v>44</v>
      </c>
      <c r="CZ63" s="20">
        <f t="shared" si="53"/>
        <v>45</v>
      </c>
      <c r="DA63" s="20">
        <f t="shared" si="53"/>
        <v>42</v>
      </c>
      <c r="DB63" s="20">
        <f t="shared" si="53"/>
        <v>35</v>
      </c>
      <c r="DC63" s="20">
        <f t="shared" si="53"/>
        <v>33</v>
      </c>
      <c r="DD63" s="20">
        <f t="shared" si="53"/>
        <v>34</v>
      </c>
    </row>
  </sheetData>
  <autoFilter ref="A3:DD3"/>
  <mergeCells count="7">
    <mergeCell ref="CU1:DD1"/>
    <mergeCell ref="C1:H1"/>
    <mergeCell ref="J1:Z1"/>
    <mergeCell ref="AB1:AK1"/>
    <mergeCell ref="AM1:BQ1"/>
    <mergeCell ref="BS1:BZ1"/>
    <mergeCell ref="CB1:CS1"/>
  </mergeCells>
  <printOptions gridLines="1" gridLinesSet="0"/>
  <pageMargins left="0.75" right="0.75" top="1" bottom="1" header="0.5" footer="0.5"/>
  <pageSetup paperSize="9" scale="72" fitToWidth="0" fitToHeight="0" orientation="landscape" r:id="rId1"/>
  <headerFooter alignWithMargins="0">
    <oddFooter>&amp;LPrinted &amp;D&amp;RPage &amp;P of &amp;N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CAUL 2015</vt:lpstr>
      <vt:lpstr>'CAUL 2015'!Print_Titles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Diane Costello</dc:creator>
  <cp:lastModifiedBy>Diane Costello</cp:lastModifiedBy>
  <dcterms:created xsi:type="dcterms:W3CDTF">2016-08-17T06:34:16Z</dcterms:created>
  <dcterms:modified xsi:type="dcterms:W3CDTF">2018-03-29T00:04:08Z</dcterms:modified>
</cp:coreProperties>
</file>