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ttps://anu365-my.sharepoint.com/personal/u1078967_anu_edu_au/Documents/CAUL Statistics/Statistics 2020/CAUL Statistics Summary 2019/"/>
    </mc:Choice>
  </mc:AlternateContent>
  <bookViews>
    <workbookView xWindow="0" yWindow="0" windowWidth="28800" windowHeight="11010"/>
  </bookViews>
  <sheets>
    <sheet name="CAUL 2019" sheetId="11" r:id="rId1"/>
  </sheets>
  <definedNames>
    <definedName name="_xlnm.Print_Titles" localSheetId="0">'CAUL 2019'!$A:$B,'CAUL 2019'!$1:$3</definedName>
  </definedNames>
  <calcPr calcId="162913"/>
</workbook>
</file>

<file path=xl/calcChain.xml><?xml version="1.0" encoding="utf-8"?>
<calcChain xmlns="http://schemas.openxmlformats.org/spreadsheetml/2006/main">
  <c r="CS61" i="11" l="1"/>
  <c r="CR61" i="11"/>
  <c r="CQ61" i="11"/>
  <c r="CO61" i="11"/>
  <c r="CN61" i="11"/>
  <c r="CL61" i="11"/>
  <c r="CK61" i="11"/>
  <c r="CJ61" i="11"/>
  <c r="CI61" i="11"/>
  <c r="CH61" i="11"/>
  <c r="CG61" i="11"/>
  <c r="CF61" i="11"/>
  <c r="CE61" i="11"/>
  <c r="CD61" i="11"/>
  <c r="CC61" i="11"/>
  <c r="CB61" i="11"/>
  <c r="CA61" i="11"/>
  <c r="BZ61" i="11"/>
  <c r="BY61" i="11"/>
  <c r="BX61" i="11"/>
  <c r="BW61" i="11"/>
  <c r="BV61" i="11"/>
  <c r="BU61" i="11"/>
  <c r="BT61" i="11"/>
  <c r="BG61" i="11"/>
  <c r="BF61" i="11"/>
  <c r="BE61" i="11"/>
  <c r="BC61" i="11"/>
  <c r="BB61" i="11"/>
  <c r="BA61" i="11"/>
  <c r="AZ61" i="11"/>
  <c r="AY61" i="11"/>
  <c r="AX61" i="11"/>
  <c r="AW61" i="11"/>
  <c r="AV61" i="11"/>
  <c r="AT61" i="11"/>
  <c r="AS61" i="11"/>
  <c r="AR61" i="11"/>
  <c r="AP61" i="11"/>
  <c r="AO61" i="11"/>
  <c r="AN61" i="11"/>
  <c r="AM61" i="11"/>
  <c r="AL61" i="11"/>
  <c r="AK61" i="11"/>
  <c r="AJ61" i="11"/>
  <c r="AI61" i="11"/>
  <c r="AH61" i="11"/>
  <c r="AG61" i="11"/>
  <c r="AF61" i="11"/>
  <c r="AE61" i="11"/>
  <c r="AD61" i="11"/>
  <c r="AC61" i="11"/>
  <c r="AA61" i="11"/>
  <c r="Z61" i="11"/>
  <c r="Y61" i="11"/>
  <c r="X61" i="11"/>
  <c r="W61" i="11"/>
  <c r="V61" i="11"/>
  <c r="U61" i="11"/>
  <c r="T61" i="11"/>
  <c r="S61" i="11"/>
  <c r="R61" i="11"/>
  <c r="Q61" i="11"/>
  <c r="P61" i="11"/>
  <c r="N61" i="11"/>
  <c r="M61" i="11"/>
  <c r="L61" i="11"/>
  <c r="K61" i="11"/>
  <c r="J61" i="11"/>
  <c r="I61" i="11"/>
  <c r="H61" i="11"/>
  <c r="G61" i="11"/>
  <c r="F61" i="11"/>
  <c r="E61" i="11"/>
  <c r="D61" i="11"/>
  <c r="C61" i="11"/>
  <c r="CS60" i="11"/>
  <c r="CR60" i="11"/>
  <c r="CQ60" i="11"/>
  <c r="CO60" i="11"/>
  <c r="CN60" i="11"/>
  <c r="CL60" i="11"/>
  <c r="CK60" i="11"/>
  <c r="CJ60" i="11"/>
  <c r="CI60" i="11"/>
  <c r="CH60" i="11"/>
  <c r="CG60" i="11"/>
  <c r="CF60" i="11"/>
  <c r="CE60" i="11"/>
  <c r="CD60" i="11"/>
  <c r="CC60" i="11"/>
  <c r="CB60" i="11"/>
  <c r="CA60" i="11"/>
  <c r="BZ60" i="11"/>
  <c r="BY60" i="11"/>
  <c r="BX60" i="11"/>
  <c r="BW60" i="11"/>
  <c r="BV60" i="11"/>
  <c r="BU60" i="11"/>
  <c r="BT60" i="11"/>
  <c r="BG60" i="11"/>
  <c r="BF60" i="11"/>
  <c r="BE60" i="11"/>
  <c r="BC60" i="11"/>
  <c r="BB60" i="11"/>
  <c r="BA60" i="11"/>
  <c r="AZ60" i="11"/>
  <c r="AY60" i="11"/>
  <c r="AX60" i="11"/>
  <c r="AW60" i="11"/>
  <c r="AV60" i="11"/>
  <c r="AT60" i="11"/>
  <c r="AS60" i="11"/>
  <c r="AR60" i="11"/>
  <c r="AP60" i="11"/>
  <c r="AO60" i="11"/>
  <c r="AN60" i="11"/>
  <c r="AM60" i="11"/>
  <c r="AL60" i="11"/>
  <c r="AK60" i="11"/>
  <c r="AJ60" i="11"/>
  <c r="AI60" i="11"/>
  <c r="AH60" i="11"/>
  <c r="AG60" i="11"/>
  <c r="AF60" i="11"/>
  <c r="AE60" i="11"/>
  <c r="AD60" i="11"/>
  <c r="AC60" i="11"/>
  <c r="AA60" i="11"/>
  <c r="Z60" i="11"/>
  <c r="Y60" i="11"/>
  <c r="X60" i="11"/>
  <c r="W60" i="11"/>
  <c r="V60" i="11"/>
  <c r="U60" i="11"/>
  <c r="T60" i="11"/>
  <c r="S60" i="11"/>
  <c r="R60" i="11"/>
  <c r="Q60" i="11"/>
  <c r="P60" i="11"/>
  <c r="N60" i="11"/>
  <c r="M60" i="11"/>
  <c r="L60" i="11"/>
  <c r="K60" i="11"/>
  <c r="J60" i="11"/>
  <c r="I60" i="11"/>
  <c r="H60" i="11"/>
  <c r="G60" i="11"/>
  <c r="F60" i="11"/>
  <c r="E60" i="11"/>
  <c r="D60" i="11"/>
  <c r="C60" i="11"/>
  <c r="CS59" i="11"/>
  <c r="CR59" i="11"/>
  <c r="CQ59" i="11"/>
  <c r="CO59" i="11"/>
  <c r="CN59" i="11"/>
  <c r="CL59" i="11"/>
  <c r="CK59" i="11"/>
  <c r="CJ59" i="11"/>
  <c r="CI59" i="11"/>
  <c r="CH59" i="11"/>
  <c r="CG59" i="11"/>
  <c r="CF59" i="11"/>
  <c r="CE59" i="11"/>
  <c r="CD59" i="11"/>
  <c r="CC59" i="11"/>
  <c r="CB59" i="11"/>
  <c r="CA59" i="11"/>
  <c r="BZ59" i="11"/>
  <c r="BY59" i="11"/>
  <c r="BX59" i="11"/>
  <c r="BW59" i="11"/>
  <c r="BV59" i="11"/>
  <c r="BU59" i="11"/>
  <c r="BT59" i="11"/>
  <c r="BG59" i="11"/>
  <c r="BF59" i="11"/>
  <c r="BE59" i="11"/>
  <c r="BC59" i="11"/>
  <c r="BB59" i="11"/>
  <c r="BA59" i="11"/>
  <c r="AZ59" i="11"/>
  <c r="AY59" i="11"/>
  <c r="AX59" i="11"/>
  <c r="AW59" i="11"/>
  <c r="AV59" i="11"/>
  <c r="AT59" i="11"/>
  <c r="AS59" i="11"/>
  <c r="AR59" i="11"/>
  <c r="AP59" i="11"/>
  <c r="AO59" i="11"/>
  <c r="AN59" i="11"/>
  <c r="AM59" i="11"/>
  <c r="AL59" i="11"/>
  <c r="AK59" i="11"/>
  <c r="AJ59" i="11"/>
  <c r="AI59" i="11"/>
  <c r="AH59" i="11"/>
  <c r="AG59" i="11"/>
  <c r="AF59" i="11"/>
  <c r="AE59" i="11"/>
  <c r="AD59" i="11"/>
  <c r="AC59" i="11"/>
  <c r="AA59" i="11"/>
  <c r="Z59" i="11"/>
  <c r="Y59" i="11"/>
  <c r="X59" i="11"/>
  <c r="W59" i="11"/>
  <c r="V59" i="11"/>
  <c r="U59" i="11"/>
  <c r="T59" i="11"/>
  <c r="S59" i="11"/>
  <c r="R59" i="11"/>
  <c r="Q59" i="11"/>
  <c r="P59" i="11"/>
  <c r="N59" i="11"/>
  <c r="M59" i="11"/>
  <c r="L59" i="11"/>
  <c r="K59" i="11"/>
  <c r="J59" i="11"/>
  <c r="I59" i="11"/>
  <c r="H59" i="11"/>
  <c r="G59" i="11"/>
  <c r="F59" i="11"/>
  <c r="E59" i="11"/>
  <c r="D59" i="11"/>
  <c r="C59" i="11"/>
  <c r="CS58" i="11"/>
  <c r="CR58" i="11"/>
  <c r="CQ58" i="11"/>
  <c r="CO58" i="11"/>
  <c r="CN58" i="11"/>
  <c r="CL58" i="11"/>
  <c r="CK58" i="11"/>
  <c r="CJ58" i="11"/>
  <c r="CI58" i="11"/>
  <c r="CH58" i="11"/>
  <c r="CG58" i="11"/>
  <c r="CF58" i="11"/>
  <c r="CE58" i="11"/>
  <c r="CD58" i="11"/>
  <c r="CC58" i="11"/>
  <c r="CB58" i="11"/>
  <c r="CA58" i="11"/>
  <c r="BZ58" i="11"/>
  <c r="BY58" i="11"/>
  <c r="BX58" i="11"/>
  <c r="BW58" i="11"/>
  <c r="BV58" i="11"/>
  <c r="BU58" i="11"/>
  <c r="BT58" i="11"/>
  <c r="BG58" i="11"/>
  <c r="BF58" i="11"/>
  <c r="BE58" i="11"/>
  <c r="BC58" i="11"/>
  <c r="BB58" i="11"/>
  <c r="BA58" i="11"/>
  <c r="AZ58" i="11"/>
  <c r="AY58" i="11"/>
  <c r="AX58" i="11"/>
  <c r="AW58" i="11"/>
  <c r="AV58" i="11"/>
  <c r="AT58" i="11"/>
  <c r="AS58" i="11"/>
  <c r="AR58" i="11"/>
  <c r="AP58" i="11"/>
  <c r="AO58" i="11"/>
  <c r="AN58" i="11"/>
  <c r="AM58" i="11"/>
  <c r="AL58" i="11"/>
  <c r="AK58" i="11"/>
  <c r="AJ58" i="11"/>
  <c r="AI58" i="11"/>
  <c r="AH58" i="11"/>
  <c r="AG58" i="11"/>
  <c r="AF58" i="11"/>
  <c r="AE58" i="11"/>
  <c r="AD58" i="11"/>
  <c r="AC58" i="11"/>
  <c r="AA58" i="11"/>
  <c r="Z58" i="11"/>
  <c r="Y58" i="11"/>
  <c r="X58" i="11"/>
  <c r="W58" i="11"/>
  <c r="V58" i="11"/>
  <c r="U58" i="11"/>
  <c r="T58" i="11"/>
  <c r="S58" i="11"/>
  <c r="R58" i="11"/>
  <c r="Q58" i="11"/>
  <c r="P58" i="11"/>
  <c r="N58" i="11"/>
  <c r="M58" i="11"/>
  <c r="L58" i="11"/>
  <c r="K58" i="11"/>
  <c r="J58" i="11"/>
  <c r="I58" i="11"/>
  <c r="H58" i="11"/>
  <c r="G58" i="11"/>
  <c r="F58" i="11"/>
  <c r="E58" i="11"/>
  <c r="D58" i="11"/>
  <c r="C58" i="11"/>
  <c r="CS57" i="11"/>
  <c r="CR57" i="11"/>
  <c r="CQ57" i="11"/>
  <c r="CO57" i="11"/>
  <c r="CN57" i="11"/>
  <c r="CL57" i="11"/>
  <c r="CK57" i="11"/>
  <c r="CJ57" i="11"/>
  <c r="CI57" i="11"/>
  <c r="CH57" i="11"/>
  <c r="CG57" i="11"/>
  <c r="CF57" i="11"/>
  <c r="CE57" i="11"/>
  <c r="CD57" i="11"/>
  <c r="CC57" i="11"/>
  <c r="CB57" i="11"/>
  <c r="CA57" i="11"/>
  <c r="BZ57" i="11"/>
  <c r="BY57" i="11"/>
  <c r="BX57" i="11"/>
  <c r="BW57" i="11"/>
  <c r="BV57" i="11"/>
  <c r="BU57" i="11"/>
  <c r="BT57" i="11"/>
  <c r="BG57" i="11"/>
  <c r="BF57" i="11"/>
  <c r="BE57" i="11"/>
  <c r="BC57" i="11"/>
  <c r="BB57" i="11"/>
  <c r="BA57" i="11"/>
  <c r="AZ57" i="11"/>
  <c r="AY57" i="11"/>
  <c r="AX57" i="11"/>
  <c r="AW57" i="11"/>
  <c r="AV57" i="11"/>
  <c r="AT57" i="11"/>
  <c r="AS57" i="11"/>
  <c r="AR57" i="11"/>
  <c r="AP57" i="11"/>
  <c r="AO57" i="11"/>
  <c r="AN57" i="11"/>
  <c r="AM57" i="11"/>
  <c r="AL57" i="11"/>
  <c r="AK57" i="11"/>
  <c r="AJ57" i="11"/>
  <c r="AI57" i="11"/>
  <c r="AH57" i="11"/>
  <c r="AG57" i="11"/>
  <c r="AF57" i="11"/>
  <c r="AE57" i="11"/>
  <c r="AD57" i="11"/>
  <c r="AC57" i="11"/>
  <c r="AA57" i="11"/>
  <c r="Z57" i="11"/>
  <c r="Y57" i="11"/>
  <c r="X57" i="11"/>
  <c r="W57" i="11"/>
  <c r="V57" i="11"/>
  <c r="U57" i="11"/>
  <c r="T57" i="11"/>
  <c r="S57" i="11"/>
  <c r="R57" i="11"/>
  <c r="Q57" i="11"/>
  <c r="P57" i="11"/>
  <c r="N57" i="11"/>
  <c r="M57" i="11"/>
  <c r="L57" i="11"/>
  <c r="K57" i="11"/>
  <c r="J57" i="11"/>
  <c r="I57" i="11"/>
  <c r="H57" i="11"/>
  <c r="G57" i="11"/>
  <c r="F57" i="11"/>
  <c r="E57" i="11"/>
  <c r="D57" i="11"/>
  <c r="C57" i="11"/>
  <c r="CS56" i="11"/>
  <c r="CR56" i="11"/>
  <c r="CQ56" i="11"/>
  <c r="CO56" i="11"/>
  <c r="CN56" i="11"/>
  <c r="CL56" i="11"/>
  <c r="CK56" i="11"/>
  <c r="CJ56" i="11"/>
  <c r="CI56" i="11"/>
  <c r="CH56" i="11"/>
  <c r="CG56" i="11"/>
  <c r="CF56" i="11"/>
  <c r="CE56" i="11"/>
  <c r="CD56" i="11"/>
  <c r="CC56" i="11"/>
  <c r="CB56" i="11"/>
  <c r="CA56" i="11"/>
  <c r="BZ56" i="11"/>
  <c r="BY56" i="11"/>
  <c r="BX56" i="11"/>
  <c r="BW56" i="11"/>
  <c r="BV56" i="11"/>
  <c r="BU56" i="11"/>
  <c r="BT56" i="11"/>
  <c r="BG56" i="11"/>
  <c r="BF56" i="11"/>
  <c r="BE56" i="11"/>
  <c r="BC56" i="11"/>
  <c r="BB56" i="11"/>
  <c r="BA56" i="11"/>
  <c r="AZ56" i="11"/>
  <c r="AY56" i="11"/>
  <c r="AX56" i="11"/>
  <c r="AW56" i="11"/>
  <c r="AV56" i="11"/>
  <c r="AT56" i="11"/>
  <c r="AS56" i="11"/>
  <c r="AR56" i="11"/>
  <c r="AP56" i="11"/>
  <c r="AO56" i="11"/>
  <c r="AN56" i="11"/>
  <c r="AM56" i="11"/>
  <c r="AL56" i="11"/>
  <c r="AK56" i="11"/>
  <c r="AJ56" i="11"/>
  <c r="AI56" i="11"/>
  <c r="AH56" i="11"/>
  <c r="AG56" i="11"/>
  <c r="AF56" i="11"/>
  <c r="AE56" i="11"/>
  <c r="AD56" i="11"/>
  <c r="AC56" i="11"/>
  <c r="AA56" i="11"/>
  <c r="Z56" i="11"/>
  <c r="Y56" i="11"/>
  <c r="X56" i="11"/>
  <c r="W56" i="11"/>
  <c r="V56" i="11"/>
  <c r="U56" i="11"/>
  <c r="T56" i="11"/>
  <c r="S56" i="11"/>
  <c r="R56" i="11"/>
  <c r="Q56" i="11"/>
  <c r="P56" i="11"/>
  <c r="N56" i="11"/>
  <c r="M56" i="11"/>
  <c r="L56" i="11"/>
  <c r="K56" i="11"/>
  <c r="J56" i="11"/>
  <c r="I56" i="11"/>
  <c r="H56" i="11"/>
  <c r="G56" i="11"/>
  <c r="F56" i="11"/>
  <c r="E56" i="11"/>
  <c r="D56" i="11"/>
  <c r="C56" i="11"/>
  <c r="CS55" i="11"/>
  <c r="CR55" i="11"/>
  <c r="CQ55" i="11"/>
  <c r="CO55" i="11"/>
  <c r="CN55" i="11"/>
  <c r="CL55" i="11"/>
  <c r="CK55" i="11"/>
  <c r="CJ55" i="11"/>
  <c r="CI55" i="11"/>
  <c r="CH55" i="11"/>
  <c r="CG55" i="11"/>
  <c r="CF55" i="11"/>
  <c r="CE55" i="11"/>
  <c r="CD55" i="11"/>
  <c r="CC55" i="11"/>
  <c r="CB55" i="11"/>
  <c r="CA55" i="11"/>
  <c r="BZ55" i="11"/>
  <c r="BY55" i="11"/>
  <c r="BX55" i="11"/>
  <c r="BW55" i="11"/>
  <c r="BV55" i="11"/>
  <c r="BU55" i="11"/>
  <c r="BT55" i="11"/>
  <c r="BG55" i="11"/>
  <c r="BF55" i="11"/>
  <c r="BE55" i="11"/>
  <c r="BC55" i="11"/>
  <c r="BB55" i="11"/>
  <c r="BA55" i="11"/>
  <c r="AZ55" i="11"/>
  <c r="AY55" i="11"/>
  <c r="AX55" i="11"/>
  <c r="AW55" i="11"/>
  <c r="AV55" i="11"/>
  <c r="AT55" i="11"/>
  <c r="AS55" i="11"/>
  <c r="AR55" i="11"/>
  <c r="AP55" i="11"/>
  <c r="AO55" i="11"/>
  <c r="AN55" i="11"/>
  <c r="AM55" i="11"/>
  <c r="AL55" i="11"/>
  <c r="AK55" i="11"/>
  <c r="AJ55" i="11"/>
  <c r="AI55" i="11"/>
  <c r="AH55" i="11"/>
  <c r="AG55" i="11"/>
  <c r="AF55" i="11"/>
  <c r="AE55" i="11"/>
  <c r="AD55" i="11"/>
  <c r="AC55" i="11"/>
  <c r="AA55" i="11"/>
  <c r="Z55" i="11"/>
  <c r="Y55" i="11"/>
  <c r="X55" i="11"/>
  <c r="W55" i="11"/>
  <c r="V55" i="11"/>
  <c r="U55" i="11"/>
  <c r="T55" i="11"/>
  <c r="S55" i="11"/>
  <c r="R55" i="11"/>
  <c r="Q55" i="11"/>
  <c r="P55" i="11"/>
  <c r="N55" i="11"/>
  <c r="M55" i="11"/>
  <c r="L55" i="11"/>
  <c r="K55" i="11"/>
  <c r="J55" i="11"/>
  <c r="I55" i="11"/>
  <c r="H55" i="11"/>
  <c r="G55" i="11"/>
  <c r="F55" i="11"/>
  <c r="E55" i="11"/>
  <c r="D55" i="11"/>
  <c r="C55" i="11"/>
  <c r="CS54" i="11"/>
  <c r="CR54" i="11"/>
  <c r="CQ54" i="11"/>
  <c r="CO54" i="11"/>
  <c r="CN54" i="11"/>
  <c r="CL54" i="11"/>
  <c r="CK54" i="11"/>
  <c r="CJ54" i="11"/>
  <c r="CI54" i="11"/>
  <c r="CH54" i="11"/>
  <c r="CG54" i="11"/>
  <c r="CF54" i="11"/>
  <c r="CE54" i="11"/>
  <c r="CD54" i="11"/>
  <c r="CC54" i="11"/>
  <c r="CB54" i="11"/>
  <c r="CA54" i="11"/>
  <c r="BZ54" i="11"/>
  <c r="BY54" i="11"/>
  <c r="BX54" i="11"/>
  <c r="BW54" i="11"/>
  <c r="BV54" i="11"/>
  <c r="BU54" i="11"/>
  <c r="BT54" i="11"/>
  <c r="BG54" i="11"/>
  <c r="BF54" i="11"/>
  <c r="BE54" i="11"/>
  <c r="BC54" i="11"/>
  <c r="BB54" i="11"/>
  <c r="BA54" i="11"/>
  <c r="AZ54" i="11"/>
  <c r="AY54" i="11"/>
  <c r="AX54" i="11"/>
  <c r="AW54" i="11"/>
  <c r="AV54" i="11"/>
  <c r="AT54" i="11"/>
  <c r="AS54" i="11"/>
  <c r="AR54" i="11"/>
  <c r="AP54" i="11"/>
  <c r="AO54" i="11"/>
  <c r="AN54" i="11"/>
  <c r="AM54" i="11"/>
  <c r="AL54" i="11"/>
  <c r="AK54" i="11"/>
  <c r="AJ54" i="11"/>
  <c r="AI54" i="11"/>
  <c r="AH54" i="11"/>
  <c r="AG54" i="11"/>
  <c r="AF54" i="11"/>
  <c r="AE54" i="11"/>
  <c r="AD54" i="11"/>
  <c r="AC54" i="11"/>
  <c r="AA54" i="11"/>
  <c r="Z54" i="11"/>
  <c r="Y54" i="11"/>
  <c r="X54" i="11"/>
  <c r="W54" i="11"/>
  <c r="V54" i="11"/>
  <c r="U54" i="11"/>
  <c r="T54" i="11"/>
  <c r="S54" i="11"/>
  <c r="R54" i="11"/>
  <c r="Q54" i="11"/>
  <c r="P54" i="11"/>
  <c r="N54" i="11"/>
  <c r="M54" i="11"/>
  <c r="L54" i="11"/>
  <c r="K54" i="11"/>
  <c r="J54" i="11"/>
  <c r="I54" i="11"/>
  <c r="H54" i="11"/>
  <c r="G54" i="11"/>
  <c r="F54" i="11"/>
  <c r="E54" i="11"/>
  <c r="D54" i="11"/>
  <c r="C54" i="11"/>
  <c r="CS53" i="11"/>
  <c r="CR53" i="11"/>
  <c r="CQ53" i="11"/>
  <c r="CO53" i="11"/>
  <c r="CN53" i="11"/>
  <c r="CL53" i="11"/>
  <c r="CK53" i="11"/>
  <c r="CJ53" i="11"/>
  <c r="CI53" i="11"/>
  <c r="CH53" i="11"/>
  <c r="CG53" i="11"/>
  <c r="CF53" i="11"/>
  <c r="CE53" i="11"/>
  <c r="CD53" i="11"/>
  <c r="CC53" i="11"/>
  <c r="CB53" i="11"/>
  <c r="CA53" i="11"/>
  <c r="BZ53" i="11"/>
  <c r="BY53" i="11"/>
  <c r="BX53" i="11"/>
  <c r="BW53" i="11"/>
  <c r="BV53" i="11"/>
  <c r="BU53" i="11"/>
  <c r="BT53" i="11"/>
  <c r="BG53" i="11"/>
  <c r="BF53" i="11"/>
  <c r="BE53" i="11"/>
  <c r="BC53" i="11"/>
  <c r="BB53" i="11"/>
  <c r="BA53" i="11"/>
  <c r="AZ53" i="11"/>
  <c r="AY53" i="11"/>
  <c r="AX53" i="11"/>
  <c r="AW53" i="11"/>
  <c r="AV53" i="11"/>
  <c r="AT53" i="11"/>
  <c r="AS53" i="11"/>
  <c r="AR53" i="11"/>
  <c r="AP53" i="11"/>
  <c r="AO53" i="11"/>
  <c r="AN53" i="11"/>
  <c r="AM53" i="11"/>
  <c r="AL53" i="11"/>
  <c r="AK53" i="11"/>
  <c r="AJ53" i="11"/>
  <c r="AI53" i="11"/>
  <c r="AH53" i="11"/>
  <c r="AG53" i="11"/>
  <c r="AF53" i="11"/>
  <c r="AE53" i="11"/>
  <c r="AD53" i="11"/>
  <c r="AC53" i="11"/>
  <c r="AA53" i="11"/>
  <c r="Z53" i="11"/>
  <c r="Y53" i="11"/>
  <c r="X53" i="11"/>
  <c r="W53" i="11"/>
  <c r="V53" i="11"/>
  <c r="U53" i="11"/>
  <c r="T53" i="11"/>
  <c r="S53" i="11"/>
  <c r="R53" i="11"/>
  <c r="Q53" i="11"/>
  <c r="P53" i="11"/>
  <c r="N53" i="11"/>
  <c r="M53" i="11"/>
  <c r="L53" i="11"/>
  <c r="K53" i="11"/>
  <c r="J53" i="11"/>
  <c r="I53" i="11"/>
  <c r="H53" i="11"/>
  <c r="G53" i="11"/>
  <c r="F53" i="11"/>
  <c r="E53" i="11"/>
  <c r="D53" i="11"/>
  <c r="C53" i="11"/>
</calcChain>
</file>

<file path=xl/comments1.xml><?xml version="1.0" encoding="utf-8"?>
<comments xmlns="http://schemas.openxmlformats.org/spreadsheetml/2006/main">
  <authors>
    <author>A satisfied Microsoft Office user</author>
  </authors>
  <commentList>
    <comment ref="K5" authorId="0" shapeId="0">
      <text>
        <r>
          <rPr>
            <sz val="9"/>
            <color indexed="81"/>
            <rFont val="Tahoma"/>
            <family val="2"/>
          </rPr>
          <t>Total incomplete as some values contain CP</t>
        </r>
      </text>
    </comment>
    <comment ref="M5" authorId="0" shapeId="0">
      <text>
        <r>
          <rPr>
            <sz val="9"/>
            <color indexed="81"/>
            <rFont val="Tahoma"/>
            <family val="2"/>
          </rPr>
          <t>Total incomplete as some values contain CP</t>
        </r>
      </text>
    </comment>
    <comment ref="V5" authorId="0" shapeId="0">
      <text>
        <r>
          <rPr>
            <sz val="9"/>
            <color indexed="81"/>
            <rFont val="Tahoma"/>
            <family val="2"/>
          </rPr>
          <t>Streaming Videos</t>
        </r>
      </text>
    </comment>
    <comment ref="AD5" authorId="0" shapeId="0">
      <text>
        <r>
          <rPr>
            <sz val="9"/>
            <color indexed="81"/>
            <rFont val="Tahoma"/>
            <family val="2"/>
          </rPr>
          <t>This data is only for 22 of our eBook platforms</t>
        </r>
      </text>
    </comment>
    <comment ref="AF5" authorId="0" shapeId="0">
      <text>
        <r>
          <rPr>
            <sz val="9"/>
            <color indexed="81"/>
            <rFont val="Tahoma"/>
            <family val="2"/>
          </rPr>
          <t xml:space="preserve"> _x000D_
Total includes NA responses</t>
        </r>
      </text>
    </comment>
    <comment ref="AH5" authorId="0" shapeId="0">
      <text>
        <r>
          <rPr>
            <sz val="9"/>
            <color indexed="81"/>
            <rFont val="Tahoma"/>
            <family val="2"/>
          </rPr>
          <t>This data is only for 34 of our eJournal platforms</t>
        </r>
      </text>
    </comment>
    <comment ref="AJ5" authorId="0" shapeId="0">
      <text>
        <r>
          <rPr>
            <sz val="9"/>
            <color indexed="81"/>
            <rFont val="Tahoma"/>
            <family val="2"/>
          </rPr>
          <t xml:space="preserve"> _x000D_
Total incomplete as some values contain CP _x000D_
Total includes NA responses</t>
        </r>
      </text>
    </comment>
    <comment ref="AN5" authorId="0" shapeId="0">
      <text>
        <r>
          <rPr>
            <sz val="9"/>
            <color indexed="81"/>
            <rFont val="Tahoma"/>
            <family val="2"/>
          </rPr>
          <t xml:space="preserve"> _x000D_
Total incomplete as some values contain CP _x000D_
Total includes NA responses</t>
        </r>
      </text>
    </comment>
    <comment ref="AO5" authorId="0" shapeId="0">
      <text>
        <r>
          <rPr>
            <sz val="9"/>
            <color indexed="81"/>
            <rFont val="Tahoma"/>
            <family val="2"/>
          </rPr>
          <t xml:space="preserve"> _x000D_
Total incomplete as some values contain CP</t>
        </r>
      </text>
    </comment>
    <comment ref="AW5" authorId="0" shapeId="0">
      <text>
        <r>
          <rPr>
            <sz val="9"/>
            <color indexed="81"/>
            <rFont val="Tahoma"/>
            <family val="2"/>
          </rPr>
          <t>A breakdown of Library Expenditure: Salaries (Fixed Term Positions) cannot be provided.</t>
        </r>
      </text>
    </comment>
    <comment ref="AX5" authorId="0" shapeId="0">
      <text>
        <r>
          <rPr>
            <sz val="9"/>
            <color indexed="81"/>
            <rFont val="Tahoma"/>
            <family val="2"/>
          </rPr>
          <t xml:space="preserve"> _x000D_
Total incomplete as some values contain CP</t>
        </r>
      </text>
    </comment>
    <comment ref="CN5" authorId="0" shapeId="0">
      <text>
        <r>
          <rPr>
            <sz val="9"/>
            <color indexed="81"/>
            <rFont val="Tahoma"/>
            <family val="2"/>
          </rPr>
          <t>6 campus libraries and 1 special collection housed outside of the library</t>
        </r>
      </text>
    </comment>
    <comment ref="H6" authorId="0" shapeId="0">
      <text>
        <r>
          <rPr>
            <sz val="9"/>
            <color indexed="81"/>
            <rFont val="Tahoma"/>
            <family val="2"/>
          </rPr>
          <t>Includes some flood replacement titles</t>
        </r>
      </text>
    </comment>
    <comment ref="Q6" authorId="0" shapeId="0">
      <text>
        <r>
          <rPr>
            <sz val="9"/>
            <color indexed="81"/>
            <rFont val="Tahoma"/>
            <family val="2"/>
          </rPr>
          <t>Flood Replacement project underway</t>
        </r>
      </text>
    </comment>
    <comment ref="R6" authorId="0" shapeId="0">
      <text>
        <r>
          <rPr>
            <sz val="9"/>
            <color indexed="81"/>
            <rFont val="Tahoma"/>
            <family val="2"/>
          </rPr>
          <t>Flood Replacement project underway</t>
        </r>
      </text>
    </comment>
    <comment ref="V6" authorId="0" shapeId="0">
      <text>
        <r>
          <rPr>
            <sz val="9"/>
            <color indexed="81"/>
            <rFont val="Tahoma"/>
            <family val="2"/>
          </rPr>
          <t>1,214 was incorrectly entered for 2018 it was 124</t>
        </r>
      </text>
    </comment>
    <comment ref="W6" authorId="0" shapeId="0">
      <text>
        <r>
          <rPr>
            <sz val="9"/>
            <color indexed="81"/>
            <rFont val="Tahoma"/>
            <family val="2"/>
          </rPr>
          <t>Chifley, Hancock and Hume relocation projects</t>
        </r>
      </text>
    </comment>
    <comment ref="AE6" authorId="0" shapeId="0">
      <text>
        <r>
          <rPr>
            <sz val="9"/>
            <color indexed="81"/>
            <rFont val="Tahoma"/>
            <family val="2"/>
          </rPr>
          <t xml:space="preserve">This includes 5507 BONUS+ items (2809 ANU supplied ANU requested 2698)_x000D_
</t>
        </r>
      </text>
    </comment>
    <comment ref="AG6" authorId="0" shapeId="0">
      <text>
        <r>
          <rPr>
            <sz val="9"/>
            <color indexed="81"/>
            <rFont val="Tahoma"/>
            <family val="2"/>
          </rPr>
          <t>Decreases across some datasets</t>
        </r>
      </text>
    </comment>
    <comment ref="AH6" authorId="0" shapeId="0">
      <text>
        <r>
          <rPr>
            <sz val="9"/>
            <color indexed="81"/>
            <rFont val="Tahoma"/>
            <family val="2"/>
          </rPr>
          <t>Decreases across some datasets</t>
        </r>
      </text>
    </comment>
    <comment ref="AI6" authorId="0" shapeId="0">
      <text>
        <r>
          <rPr>
            <sz val="9"/>
            <color indexed="81"/>
            <rFont val="Tahoma"/>
            <family val="2"/>
          </rPr>
          <t>Carry forward from loss of Chifley journal titles in the Feb 2018 flood.</t>
        </r>
      </text>
    </comment>
    <comment ref="AK6" authorId="0" shapeId="0">
      <text>
        <r>
          <rPr>
            <sz val="9"/>
            <color indexed="81"/>
            <rFont val="Tahoma"/>
            <family val="2"/>
          </rPr>
          <t>Unable to obtain information</t>
        </r>
      </text>
    </comment>
    <comment ref="AR6" authorId="0" shapeId="0">
      <text>
        <r>
          <rPr>
            <sz val="9"/>
            <color indexed="81"/>
            <rFont val="Tahoma"/>
            <family val="2"/>
          </rPr>
          <t xml:space="preserve">Includes Doc Del (2,478)and Bonus+(2809)_x000D_
</t>
        </r>
      </text>
    </comment>
    <comment ref="AS6" authorId="0" shapeId="0">
      <text>
        <r>
          <rPr>
            <sz val="9"/>
            <color indexed="81"/>
            <rFont val="Tahoma"/>
            <family val="2"/>
          </rPr>
          <t>Includes Doc Del (2,556)and Bonus+ (2698)</t>
        </r>
      </text>
    </comment>
    <comment ref="AT6" authorId="0" shapeId="0">
      <text>
        <r>
          <rPr>
            <sz val="9"/>
            <color indexed="81"/>
            <rFont val="Tahoma"/>
            <family val="2"/>
          </rPr>
          <t>As per 2018 collected through the Sierra</t>
        </r>
      </text>
    </comment>
    <comment ref="AV6" authorId="0" shapeId="0">
      <text>
        <r>
          <rPr>
            <sz val="9"/>
            <color indexed="81"/>
            <rFont val="Tahoma"/>
            <family val="2"/>
          </rPr>
          <t>Division figure used in 2018, and used for 2019 ($7,258,637)minus the casual staff</t>
        </r>
      </text>
    </comment>
    <comment ref="AW6" authorId="0" shapeId="0">
      <text>
        <r>
          <rPr>
            <sz val="9"/>
            <color indexed="81"/>
            <rFont val="Tahoma"/>
            <family val="2"/>
          </rPr>
          <t>Can't provide figure</t>
        </r>
      </text>
    </comment>
    <comment ref="AX6" authorId="0" shapeId="0">
      <text>
        <r>
          <rPr>
            <sz val="9"/>
            <color indexed="81"/>
            <rFont val="Tahoma"/>
            <family val="2"/>
          </rPr>
          <t>2018 should have been $6,568,637 the other figure was for the whole of SIS, 2019 $7,258,637 see total at ID 2.5</t>
        </r>
      </text>
    </comment>
    <comment ref="AY6" authorId="0" shapeId="0">
      <text>
        <r>
          <rPr>
            <sz val="9"/>
            <color indexed="81"/>
            <rFont val="Tahoma"/>
            <family val="2"/>
          </rPr>
          <t>Additional staff used for project work</t>
        </r>
      </text>
    </comment>
    <comment ref="AZ6" authorId="0" shapeId="0">
      <text>
        <r>
          <rPr>
            <sz val="9"/>
            <color indexed="81"/>
            <rFont val="Tahoma"/>
            <family val="2"/>
          </rPr>
          <t>Total incomplete as some values contain CP</t>
        </r>
      </text>
    </comment>
    <comment ref="BA6" authorId="0" shapeId="0">
      <text>
        <r>
          <rPr>
            <sz val="9"/>
            <color indexed="81"/>
            <rFont val="Tahoma"/>
            <family val="2"/>
          </rPr>
          <t>Division figure</t>
        </r>
      </text>
    </comment>
    <comment ref="BB6" authorId="0" shapeId="0">
      <text>
        <r>
          <rPr>
            <sz val="9"/>
            <color indexed="81"/>
            <rFont val="Tahoma"/>
            <family val="2"/>
          </rPr>
          <t>Budget - full budget expended.</t>
        </r>
      </text>
    </comment>
    <comment ref="BC6" authorId="0" shapeId="0">
      <text>
        <r>
          <rPr>
            <sz val="9"/>
            <color indexed="81"/>
            <rFont val="Tahoma"/>
            <family val="2"/>
          </rPr>
          <t>Total incomplete as some values contain CP</t>
        </r>
      </text>
    </comment>
    <comment ref="BE6" authorId="0" shapeId="0">
      <text>
        <r>
          <rPr>
            <sz val="9"/>
            <color indexed="81"/>
            <rFont val="Tahoma"/>
            <family val="2"/>
          </rPr>
          <t>Stats gathered as at ANU HR census date 31/12/19</t>
        </r>
      </text>
    </comment>
    <comment ref="BH6" authorId="0" shapeId="0">
      <text>
        <r>
          <rPr>
            <sz val="9"/>
            <color indexed="81"/>
            <rFont val="Tahoma"/>
            <family val="2"/>
          </rPr>
          <t>2 Indigenous trainees employed</t>
        </r>
      </text>
    </comment>
    <comment ref="BJ6" authorId="0" shapeId="0">
      <text>
        <r>
          <rPr>
            <sz val="9"/>
            <color indexed="81"/>
            <rFont val="Tahoma"/>
            <family val="2"/>
          </rPr>
          <t>Additional staff for project work</t>
        </r>
      </text>
    </comment>
    <comment ref="BO6" authorId="0" shapeId="0">
      <text>
        <r>
          <rPr>
            <sz val="9"/>
            <color indexed="81"/>
            <rFont val="Tahoma"/>
            <family val="2"/>
          </rPr>
          <t>Project Manager employed for Flood Replacement project</t>
        </r>
      </text>
    </comment>
    <comment ref="CO6" authorId="0" shapeId="0">
      <text>
        <r>
          <rPr>
            <sz val="9"/>
            <color indexed="81"/>
            <rFont val="Tahoma"/>
            <family val="2"/>
          </rPr>
          <t>Level 1 opened</t>
        </r>
      </text>
    </comment>
    <comment ref="AF7" authorId="0" shapeId="0">
      <text>
        <r>
          <rPr>
            <sz val="9"/>
            <color indexed="81"/>
            <rFont val="Tahoma"/>
            <family val="2"/>
          </rPr>
          <t xml:space="preserve"> _x000D_
Total includes NA responses</t>
        </r>
      </text>
    </comment>
    <comment ref="AJ7" authorId="0" shapeId="0">
      <text>
        <r>
          <rPr>
            <sz val="9"/>
            <color indexed="81"/>
            <rFont val="Tahoma"/>
            <family val="2"/>
          </rPr>
          <t xml:space="preserve"> _x000D_
Total incomplete as some values contain CP _x000D_
Total includes NA responses</t>
        </r>
      </text>
    </comment>
    <comment ref="AM7" authorId="0" shapeId="0">
      <text>
        <r>
          <rPr>
            <sz val="9"/>
            <color indexed="81"/>
            <rFont val="Tahoma"/>
            <family val="2"/>
          </rPr>
          <t xml:space="preserve"> _x000D_
Total incomplete as some values contain CP</t>
        </r>
      </text>
    </comment>
    <comment ref="AN7" authorId="0" shapeId="0">
      <text>
        <r>
          <rPr>
            <sz val="9"/>
            <color indexed="81"/>
            <rFont val="Tahoma"/>
            <family val="2"/>
          </rPr>
          <t xml:space="preserve"> _x000D_
Total incomplete as some values contain CP _x000D_
Total includes NA responses</t>
        </r>
      </text>
    </comment>
    <comment ref="AO7" authorId="0" shapeId="0">
      <text>
        <r>
          <rPr>
            <sz val="9"/>
            <color indexed="81"/>
            <rFont val="Tahoma"/>
            <family val="2"/>
          </rPr>
          <t xml:space="preserve"> _x000D_
Total incomplete as some values contain CP</t>
        </r>
      </text>
    </comment>
    <comment ref="G8" authorId="0" shapeId="0">
      <text>
        <r>
          <rPr>
            <sz val="9"/>
            <color indexed="81"/>
            <rFont val="Tahoma"/>
            <family val="2"/>
          </rPr>
          <t>&lt;20 titles. Not reported</t>
        </r>
      </text>
    </comment>
    <comment ref="H8" authorId="0" shapeId="0">
      <text>
        <r>
          <rPr>
            <sz val="9"/>
            <color indexed="81"/>
            <rFont val="Tahoma"/>
            <family val="2"/>
          </rPr>
          <t xml:space="preserve"> _x000D_
Total incomplete as some values contain CP</t>
        </r>
      </text>
    </comment>
    <comment ref="K8" authorId="0" shapeId="0">
      <text>
        <r>
          <rPr>
            <sz val="9"/>
            <color indexed="81"/>
            <rFont val="Tahoma"/>
            <family val="2"/>
          </rPr>
          <t xml:space="preserve"> _x000D_
Total includes NA responses</t>
        </r>
      </text>
    </comment>
    <comment ref="M8" authorId="0" shapeId="0">
      <text>
        <r>
          <rPr>
            <sz val="9"/>
            <color indexed="81"/>
            <rFont val="Tahoma"/>
            <family val="2"/>
          </rPr>
          <t xml:space="preserve"> _x000D_
Total incomplete as some values contain CP _x000D_
Total includes NA responses</t>
        </r>
      </text>
    </comment>
    <comment ref="AC8" authorId="0" shapeId="0">
      <text>
        <r>
          <rPr>
            <sz val="9"/>
            <color indexed="81"/>
            <rFont val="Tahoma"/>
            <family val="2"/>
          </rPr>
          <t>Do not have the maturity in data collection to report.</t>
        </r>
      </text>
    </comment>
    <comment ref="AD8" authorId="0" shapeId="0">
      <text>
        <r>
          <rPr>
            <sz val="9"/>
            <color indexed="81"/>
            <rFont val="Tahoma"/>
            <family val="2"/>
          </rPr>
          <t>Do not have the maturity in data collection to report.</t>
        </r>
      </text>
    </comment>
    <comment ref="AF8" authorId="0" shapeId="0">
      <text>
        <r>
          <rPr>
            <sz val="9"/>
            <color indexed="81"/>
            <rFont val="Tahoma"/>
            <family val="2"/>
          </rPr>
          <t>Physical books only. _x000D_
Total incomplete as some values contain CP</t>
        </r>
      </text>
    </comment>
    <comment ref="AG8" authorId="0" shapeId="0">
      <text>
        <r>
          <rPr>
            <sz val="9"/>
            <color indexed="81"/>
            <rFont val="Tahoma"/>
            <family val="2"/>
          </rPr>
          <t>Do not have the maturity in data collection to report.</t>
        </r>
      </text>
    </comment>
    <comment ref="AH8" authorId="0" shapeId="0">
      <text>
        <r>
          <rPr>
            <sz val="9"/>
            <color indexed="81"/>
            <rFont val="Tahoma"/>
            <family val="2"/>
          </rPr>
          <t>Do not have the maturity in data collection to report.</t>
        </r>
      </text>
    </comment>
    <comment ref="AJ8" authorId="0" shapeId="0">
      <text>
        <r>
          <rPr>
            <sz val="9"/>
            <color indexed="81"/>
            <rFont val="Tahoma"/>
            <family val="2"/>
          </rPr>
          <t>Do not have the maturity in data collection to report.</t>
        </r>
      </text>
    </comment>
    <comment ref="AK8" authorId="0" shapeId="0">
      <text>
        <r>
          <rPr>
            <sz val="9"/>
            <color indexed="81"/>
            <rFont val="Tahoma"/>
            <family val="2"/>
          </rPr>
          <t>Do not have the maturity in data collection to report.</t>
        </r>
      </text>
    </comment>
    <comment ref="AO8" authorId="0" shapeId="0">
      <text>
        <r>
          <rPr>
            <sz val="9"/>
            <color indexed="81"/>
            <rFont val="Tahoma"/>
            <family val="2"/>
          </rPr>
          <t>Physical books only. _x000D_
Total incomplete as some values contain CP</t>
        </r>
      </text>
    </comment>
    <comment ref="AP8" authorId="0" shapeId="0">
      <text>
        <r>
          <rPr>
            <sz val="9"/>
            <color indexed="81"/>
            <rFont val="Tahoma"/>
            <family val="2"/>
          </rPr>
          <t>Physical books only._x000D_
Total incomplete as some values contain CP</t>
        </r>
      </text>
    </comment>
    <comment ref="AR8" authorId="0" shapeId="0">
      <text>
        <r>
          <rPr>
            <sz val="9"/>
            <color indexed="81"/>
            <rFont val="Tahoma"/>
            <family val="2"/>
          </rPr>
          <t>Unable to supply</t>
        </r>
      </text>
    </comment>
    <comment ref="CL8" authorId="0" shapeId="0">
      <text>
        <r>
          <rPr>
            <sz val="9"/>
            <color indexed="81"/>
            <rFont val="Tahoma"/>
            <family val="2"/>
          </rPr>
          <t>All external borrowers are registered as 'community'. This grouping includes alumni, ULANZ. Unable to separate.</t>
        </r>
      </text>
    </comment>
    <comment ref="CN8" authorId="0" shapeId="0">
      <text>
        <r>
          <rPr>
            <sz val="9"/>
            <color indexed="81"/>
            <rFont val="Tahoma"/>
            <family val="2"/>
          </rPr>
          <t>R'ton North, R'ton City, Gladstone Marina, Gladstone City, Emerald, Bundaberg, Mackay Ooralea, Mackay City, Noosa, Brisbane, Sydney, Melbourne, Cairns, Perth, Townsville</t>
        </r>
      </text>
    </comment>
    <comment ref="AM9" authorId="0" shapeId="0">
      <text>
        <r>
          <rPr>
            <sz val="9"/>
            <color indexed="81"/>
            <rFont val="Tahoma"/>
            <family val="2"/>
          </rPr>
          <t xml:space="preserve"> _x000D_
Total incomplete as some values contain CP</t>
        </r>
      </text>
    </comment>
    <comment ref="AN9" authorId="0" shapeId="0">
      <text>
        <r>
          <rPr>
            <sz val="9"/>
            <color indexed="81"/>
            <rFont val="Tahoma"/>
            <family val="2"/>
          </rPr>
          <t xml:space="preserve"> _x000D_
Total incomplete as some values contain CP</t>
        </r>
      </text>
    </comment>
    <comment ref="CL9" authorId="0" shapeId="0">
      <text>
        <r>
          <rPr>
            <sz val="9"/>
            <color indexed="81"/>
            <rFont val="Tahoma"/>
            <family val="2"/>
          </rPr>
          <t xml:space="preserve">Difference due to error in 2018 reporting </t>
        </r>
      </text>
    </comment>
    <comment ref="CS9" authorId="0" shapeId="0">
      <text>
        <r>
          <rPr>
            <sz val="9"/>
            <color indexed="81"/>
            <rFont val="Tahoma"/>
            <family val="2"/>
          </rPr>
          <t xml:space="preserve">CDU is currently transitioning from one system to another so this figure is a composite for the usage of research outputs in both systems. </t>
        </r>
      </text>
    </comment>
    <comment ref="AC10" authorId="0" shapeId="0">
      <text>
        <r>
          <rPr>
            <sz val="9"/>
            <color indexed="81"/>
            <rFont val="Tahoma"/>
            <family val="2"/>
          </rPr>
          <t>ProQuest is R4 Jan-May and R5 June-December</t>
        </r>
      </text>
    </comment>
    <comment ref="AE10" authorId="0" shapeId="0">
      <text>
        <r>
          <rPr>
            <sz val="9"/>
            <color indexed="81"/>
            <rFont val="Tahoma"/>
            <family val="2"/>
          </rPr>
          <t>Amended 18/06/2020</t>
        </r>
      </text>
    </comment>
    <comment ref="AF10" authorId="0" shapeId="0">
      <text>
        <r>
          <rPr>
            <sz val="9"/>
            <color indexed="81"/>
            <rFont val="Tahoma"/>
            <family val="2"/>
          </rPr>
          <t>Amended 18/06/2020</t>
        </r>
      </text>
    </comment>
    <comment ref="AJ10" authorId="0" shapeId="0">
      <text>
        <r>
          <rPr>
            <sz val="9"/>
            <color indexed="81"/>
            <rFont val="Tahoma"/>
            <family val="2"/>
          </rPr>
          <t>Total incomplete as some values contain CP</t>
        </r>
      </text>
    </comment>
    <comment ref="AO10" authorId="0" shapeId="0">
      <text>
        <r>
          <rPr>
            <sz val="9"/>
            <color indexed="81"/>
            <rFont val="Tahoma"/>
            <family val="2"/>
          </rPr>
          <t>Total incomplete as some values contain CP.
Amended 18/06/2020</t>
        </r>
      </text>
    </comment>
    <comment ref="AP10" authorId="0" shapeId="0">
      <text>
        <r>
          <rPr>
            <sz val="9"/>
            <color indexed="81"/>
            <rFont val="Tahoma"/>
            <family val="2"/>
          </rPr>
          <t>Amended 18/06/2020</t>
        </r>
      </text>
    </comment>
    <comment ref="CS11" authorId="0" shapeId="0">
      <text>
        <r>
          <rPr>
            <sz val="9"/>
            <color indexed="81"/>
            <rFont val="Tahoma"/>
            <family val="2"/>
          </rPr>
          <t>Item page views are excluded.</t>
        </r>
      </text>
    </comment>
    <comment ref="AJ12" authorId="0" shapeId="0">
      <text>
        <r>
          <rPr>
            <sz val="9"/>
            <color indexed="81"/>
            <rFont val="Tahoma"/>
            <family val="2"/>
          </rPr>
          <t xml:space="preserve"> _x000D_
Total includes NA responses</t>
        </r>
      </text>
    </comment>
    <comment ref="AO12" authorId="0" shapeId="0">
      <text>
        <r>
          <rPr>
            <sz val="9"/>
            <color indexed="81"/>
            <rFont val="Tahoma"/>
            <family val="2"/>
          </rPr>
          <t xml:space="preserve"> _x000D_
Total includes NA responses</t>
        </r>
      </text>
    </comment>
    <comment ref="AR12" authorId="0" shapeId="0">
      <text>
        <r>
          <rPr>
            <sz val="9"/>
            <color indexed="81"/>
            <rFont val="Tahoma"/>
            <family val="2"/>
          </rPr>
          <t>Some data was not collected for 2 months during the year due to changeover to new system</t>
        </r>
      </text>
    </comment>
    <comment ref="N13" authorId="0" shapeId="0">
      <text>
        <r>
          <rPr>
            <sz val="9"/>
            <color indexed="81"/>
            <rFont val="Tahoma"/>
            <family val="2"/>
          </rPr>
          <t xml:space="preserve">The increase is due to the timing of the payment of subscriptions in 2019. </t>
        </r>
      </text>
    </comment>
    <comment ref="AI13" authorId="0" shapeId="0">
      <text>
        <r>
          <rPr>
            <sz val="9"/>
            <color indexed="81"/>
            <rFont val="Tahoma"/>
            <family val="2"/>
          </rPr>
          <t>Library does not loan out physical journals</t>
        </r>
      </text>
    </comment>
    <comment ref="AV13" authorId="0" shapeId="0">
      <text>
        <r>
          <rPr>
            <sz val="9"/>
            <color indexed="81"/>
            <rFont val="Tahoma"/>
            <family val="2"/>
          </rPr>
          <t xml:space="preserve">Note: included Information Management and Archive Services team expenditure in 2019 data. This team joined the Library in 2017. </t>
        </r>
      </text>
    </comment>
    <comment ref="AZ13" authorId="0" shapeId="0">
      <text>
        <r>
          <rPr>
            <sz val="9"/>
            <color indexed="81"/>
            <rFont val="Tahoma"/>
            <family val="2"/>
          </rPr>
          <t>Change management took place at the beginning of 2019</t>
        </r>
      </text>
    </comment>
    <comment ref="BE13" authorId="0" shapeId="0">
      <text>
        <r>
          <rPr>
            <sz val="9"/>
            <color indexed="81"/>
            <rFont val="Tahoma"/>
            <family val="2"/>
          </rPr>
          <t xml:space="preserve">Note: included Information Management and Archive Services team in 2019 data. This team joined the Library in 2017. </t>
        </r>
      </text>
    </comment>
    <comment ref="BG13" authorId="0" shapeId="0">
      <text>
        <r>
          <rPr>
            <sz val="9"/>
            <color indexed="81"/>
            <rFont val="Tahoma"/>
            <family val="2"/>
          </rPr>
          <t>The total FTE reduced in 2019 (from 57.7 to 52.1) as a result of change management in 2018.</t>
        </r>
      </text>
    </comment>
    <comment ref="CO13" authorId="0" shapeId="0">
      <text>
        <r>
          <rPr>
            <sz val="9"/>
            <color indexed="81"/>
            <rFont val="Tahoma"/>
            <family val="2"/>
          </rPr>
          <t>2369 at Joondalup campus; 624 at Mount Lawley campus; 176 at Bunbury campus</t>
        </r>
      </text>
    </comment>
    <comment ref="K14" authorId="0" shapeId="0">
      <text>
        <r>
          <rPr>
            <sz val="9"/>
            <color indexed="81"/>
            <rFont val="Tahoma"/>
            <family val="2"/>
          </rPr>
          <t xml:space="preserve"> _x000D_
Total includes NA responses</t>
        </r>
      </text>
    </comment>
    <comment ref="M14" authorId="0" shapeId="0">
      <text>
        <r>
          <rPr>
            <sz val="9"/>
            <color indexed="81"/>
            <rFont val="Tahoma"/>
            <family val="2"/>
          </rPr>
          <t xml:space="preserve"> _x000D_
Total includes NA responses</t>
        </r>
      </text>
    </comment>
    <comment ref="Q14" authorId="0" shapeId="0">
      <text>
        <r>
          <rPr>
            <sz val="9"/>
            <color indexed="81"/>
            <rFont val="Tahoma"/>
            <family val="2"/>
          </rPr>
          <t>Reduced due to weeding projects.</t>
        </r>
      </text>
    </comment>
    <comment ref="AR14" authorId="0" shapeId="0">
      <text>
        <r>
          <rPr>
            <sz val="9"/>
            <color indexed="81"/>
            <rFont val="Tahoma"/>
            <family val="2"/>
          </rPr>
          <t>combination of ILL and BONUS+ (Copies and Loans requested)</t>
        </r>
      </text>
    </comment>
    <comment ref="AS14" authorId="0" shapeId="0">
      <text>
        <r>
          <rPr>
            <sz val="9"/>
            <color indexed="81"/>
            <rFont val="Tahoma"/>
            <family val="2"/>
          </rPr>
          <t>combination of ILL and BONUS+ (Copies and Loans supplied)</t>
        </r>
      </text>
    </comment>
    <comment ref="AT14" authorId="0" shapeId="0">
      <text>
        <r>
          <rPr>
            <sz val="9"/>
            <color indexed="81"/>
            <rFont val="Tahoma"/>
            <family val="2"/>
          </rPr>
          <t>ditto</t>
        </r>
      </text>
    </comment>
    <comment ref="CL14" authorId="0" shapeId="0">
      <text>
        <r>
          <rPr>
            <sz val="9"/>
            <color indexed="81"/>
            <rFont val="Tahoma"/>
            <family val="2"/>
          </rPr>
          <t>Combination of new CAVAL and ULANZ enrolments for year (2019) plus renewed memberships for previous years (with CircActive field has 2019 date)</t>
        </r>
      </text>
    </comment>
    <comment ref="AZ15" authorId="0" shapeId="0">
      <text>
        <r>
          <rPr>
            <sz val="9"/>
            <color indexed="81"/>
            <rFont val="Tahoma"/>
            <family val="2"/>
          </rPr>
          <t xml:space="preserve"> _x000D_
Total incomplete as some values contain CP</t>
        </r>
      </text>
    </comment>
    <comment ref="BC15" authorId="0" shapeId="0">
      <text>
        <r>
          <rPr>
            <sz val="9"/>
            <color indexed="81"/>
            <rFont val="Tahoma"/>
            <family val="2"/>
          </rPr>
          <t xml:space="preserve"> _x000D_
Total incomplete as some values contain CP</t>
        </r>
      </text>
    </comment>
    <comment ref="BG15" authorId="0" shapeId="0">
      <text>
        <r>
          <rPr>
            <sz val="9"/>
            <color indexed="81"/>
            <rFont val="Tahoma"/>
            <family val="2"/>
          </rPr>
          <t xml:space="preserve"> _x000D_
Total incomplete as some values contain CP</t>
        </r>
      </text>
    </comment>
    <comment ref="C16" authorId="0" shapeId="0">
      <text>
        <r>
          <rPr>
            <sz val="9"/>
            <color indexed="81"/>
            <rFont val="Tahoma"/>
            <family val="2"/>
          </rPr>
          <t>Investment of $1,359K in ebook collections</t>
        </r>
      </text>
    </comment>
    <comment ref="I16" authorId="0" shapeId="0">
      <text>
        <r>
          <rPr>
            <sz val="9"/>
            <color indexed="81"/>
            <rFont val="Tahoma"/>
            <family val="2"/>
          </rPr>
          <t>Collection Management Expenditure ($145,553) +  Humanities &amp; Social Sciences VC Funding - not library budget funding ($2,936,258)</t>
        </r>
      </text>
    </comment>
    <comment ref="K16" authorId="0" shapeId="0">
      <text>
        <r>
          <rPr>
            <sz val="9"/>
            <color indexed="81"/>
            <rFont val="Tahoma"/>
            <family val="2"/>
          </rPr>
          <t xml:space="preserve"> _x000D_
Total includes NA responses</t>
        </r>
      </text>
    </comment>
    <comment ref="M16" authorId="0" shapeId="0">
      <text>
        <r>
          <rPr>
            <sz val="9"/>
            <color indexed="81"/>
            <rFont val="Tahoma"/>
            <family val="2"/>
          </rPr>
          <t xml:space="preserve"> _x000D_
Total includes NA responses</t>
        </r>
      </text>
    </comment>
    <comment ref="Q16" authorId="0" shapeId="0">
      <text>
        <r>
          <rPr>
            <sz val="9"/>
            <color indexed="81"/>
            <rFont val="Tahoma"/>
            <family val="2"/>
          </rPr>
          <t>Figures for Title Holdings: Books (Physical) and Title Holdings: Other Information Resources (Physical) have a reference date of 30 December 2019.</t>
        </r>
      </text>
    </comment>
    <comment ref="T16" authorId="0" shapeId="0">
      <text>
        <r>
          <rPr>
            <sz val="9"/>
            <color indexed="81"/>
            <rFont val="Tahoma"/>
            <family val="2"/>
          </rPr>
          <t>This is the number of current open print subscriptions or standing orders.</t>
        </r>
      </text>
    </comment>
    <comment ref="AC16" authorId="0" shapeId="0">
      <text>
        <r>
          <rPr>
            <sz val="9"/>
            <color indexed="81"/>
            <rFont val="Tahoma"/>
            <family val="2"/>
          </rPr>
          <t>Includes Jan-Jun only for ProQuest Ebook Central and SpringerLink. The remainder of the year (Jul-Dec) for these platforms is covered by R5 reports.</t>
        </r>
      </text>
    </comment>
    <comment ref="AD16" authorId="0" shapeId="0">
      <text>
        <r>
          <rPr>
            <sz val="9"/>
            <color indexed="81"/>
            <rFont val="Tahoma"/>
            <family val="2"/>
          </rPr>
          <t>Includes Jul-Dec only for ProQuest Ebook Central and SpringerLink. The rest of the year (Jan-Jun) for these platforms is covered by R4 reports. _x000D_
_x000D_
-- There was a significant drop in the Jul-Dec figures for both of these platforms (R5 TR_B3, Total Item Requests). This largely accounts for the drop in the Books (Digital) total from 8,000,844 in 2018 to 5,821,846 in 2019.</t>
        </r>
      </text>
    </comment>
    <comment ref="AV16" authorId="0" shapeId="0">
      <text>
        <r>
          <rPr>
            <sz val="9"/>
            <color indexed="81"/>
            <rFont val="Tahoma"/>
            <family val="2"/>
          </rPr>
          <t>Unable to separate continuing from fixed term positions as fixed term positions are funded by vacant continuing positions. Total for continuing and fixed term positions listed in 2.1</t>
        </r>
      </text>
    </comment>
    <comment ref="AW16" authorId="0" shapeId="0">
      <text>
        <r>
          <rPr>
            <sz val="9"/>
            <color indexed="81"/>
            <rFont val="Tahoma"/>
            <family val="2"/>
          </rPr>
          <t>Unable to separate continuing from fixed term positions as fixed term positions are funded by vacant continuing positions. Total for continuing and fixed term positions listed in 2.1</t>
        </r>
      </text>
    </comment>
    <comment ref="AX16" authorId="0" shapeId="0">
      <text>
        <r>
          <rPr>
            <sz val="9"/>
            <color indexed="81"/>
            <rFont val="Tahoma"/>
            <family val="2"/>
          </rPr>
          <t xml:space="preserve"> _x000D_
Total incomplete as some values contain CP</t>
        </r>
      </text>
    </comment>
    <comment ref="P17" authorId="0" shapeId="0">
      <text>
        <r>
          <rPr>
            <sz val="9"/>
            <color indexed="81"/>
            <rFont val="Tahoma"/>
            <family val="2"/>
          </rPr>
          <t>Includes NQHeritage items.</t>
        </r>
      </text>
    </comment>
    <comment ref="Q17" authorId="0" shapeId="0">
      <text>
        <r>
          <rPr>
            <sz val="9"/>
            <color indexed="81"/>
            <rFont val="Tahoma"/>
            <family val="2"/>
          </rPr>
          <t>Includes all campuses (including Singapore)</t>
        </r>
      </text>
    </comment>
    <comment ref="S17" authorId="0" shapeId="0">
      <text>
        <r>
          <rPr>
            <sz val="9"/>
            <color indexed="81"/>
            <rFont val="Tahoma"/>
            <family val="2"/>
          </rPr>
          <t>Includes NQHeritage items.</t>
        </r>
      </text>
    </comment>
    <comment ref="T17" authorId="0" shapeId="0">
      <text>
        <r>
          <rPr>
            <sz val="9"/>
            <color indexed="81"/>
            <rFont val="Tahoma"/>
            <family val="2"/>
          </rPr>
          <t>Includes NQHeritage items.</t>
        </r>
      </text>
    </comment>
    <comment ref="U17" authorId="0" shapeId="0">
      <text>
        <r>
          <rPr>
            <sz val="9"/>
            <color indexed="81"/>
            <rFont val="Tahoma"/>
            <family val="2"/>
          </rPr>
          <t>Includes all campuses (including Singapore)</t>
        </r>
      </text>
    </comment>
    <comment ref="V17" authorId="0" shapeId="0">
      <text>
        <r>
          <rPr>
            <sz val="9"/>
            <color indexed="81"/>
            <rFont val="Tahoma"/>
            <family val="2"/>
          </rPr>
          <t>Comprised mostly of streaming video. Includes NQHeritage items.</t>
        </r>
      </text>
    </comment>
    <comment ref="W17" authorId="0" shapeId="0">
      <text>
        <r>
          <rPr>
            <sz val="9"/>
            <color indexed="81"/>
            <rFont val="Tahoma"/>
            <family val="2"/>
          </rPr>
          <t>Includes all campuses (including Singapore)</t>
        </r>
      </text>
    </comment>
    <comment ref="AC17" authorId="0" shapeId="0">
      <text>
        <r>
          <rPr>
            <sz val="9"/>
            <color indexed="81"/>
            <rFont val="Tahoma"/>
            <family val="2"/>
          </rPr>
          <t>Majority of usage is from ProQuest Ebook Central which has seen better reporting differentiation of subscribed, owned and DDA ebooks for 2019.</t>
        </r>
      </text>
    </comment>
    <comment ref="AD17" authorId="0" shapeId="0">
      <text>
        <r>
          <rPr>
            <sz val="9"/>
            <color indexed="81"/>
            <rFont val="Tahoma"/>
            <family val="2"/>
          </rPr>
          <t>Used TR_B1 reports and the Total Item Requests metric (gives the same result as TR_B3)</t>
        </r>
      </text>
    </comment>
    <comment ref="AE17" authorId="0" shapeId="0">
      <text>
        <r>
          <rPr>
            <sz val="9"/>
            <color indexed="81"/>
            <rFont val="Tahoma"/>
            <family val="2"/>
          </rPr>
          <t>100,451 (tsv) + 37,604 (cns) = 138,055</t>
        </r>
      </text>
    </comment>
    <comment ref="AH17" authorId="0" shapeId="0">
      <text>
        <r>
          <rPr>
            <sz val="9"/>
            <color indexed="81"/>
            <rFont val="Tahoma"/>
            <family val="2"/>
          </rPr>
          <t>Used TR_JR1 reports and the Total Item Requests metric (gives the same result as TR_JR3)</t>
        </r>
      </text>
    </comment>
    <comment ref="AO17" authorId="0" shapeId="0">
      <text>
        <r>
          <rPr>
            <sz val="9"/>
            <color indexed="81"/>
            <rFont val="Tahoma"/>
            <family val="2"/>
          </rPr>
          <t>Total includes NA responses</t>
        </r>
      </text>
    </comment>
    <comment ref="AV17" authorId="0" shapeId="0">
      <text>
        <r>
          <rPr>
            <sz val="9"/>
            <color indexed="81"/>
            <rFont val="Tahoma"/>
            <family val="2"/>
          </rPr>
          <t xml:space="preserve">Actual figures (not budgeted/forecast figures) / Inadvertently included Casual salaries of $316,571 for 2018 year. </t>
        </r>
      </text>
    </comment>
    <comment ref="AY17" authorId="0" shapeId="0">
      <text>
        <r>
          <rPr>
            <sz val="9"/>
            <color indexed="81"/>
            <rFont val="Tahoma"/>
            <family val="2"/>
          </rPr>
          <t>Actual figures (not budgeted/forecast figures)</t>
        </r>
      </text>
    </comment>
    <comment ref="BA17" authorId="0" shapeId="0">
      <text>
        <r>
          <rPr>
            <sz val="9"/>
            <color indexed="81"/>
            <rFont val="Tahoma"/>
            <family val="2"/>
          </rPr>
          <t>Includes $150,000 in capital expenditure for library refurbishment</t>
        </r>
      </text>
    </comment>
    <comment ref="CL17" authorId="0" shapeId="0">
      <text>
        <r>
          <rPr>
            <sz val="9"/>
            <color indexed="81"/>
            <rFont val="Tahoma"/>
            <family val="2"/>
          </rPr>
          <t>21 QULOC and ULA_x000D_
Community Borrowers 56 (CNS) and 115 (TSV)</t>
        </r>
      </text>
    </comment>
    <comment ref="CO17" authorId="0" shapeId="0">
      <text>
        <r>
          <rPr>
            <sz val="9"/>
            <color indexed="81"/>
            <rFont val="Tahoma"/>
            <family val="2"/>
          </rPr>
          <t>Cairns - 750 (excludes rooms that are for JCU staff use only B1.102, B1.103, B1.108; includes classrooms which are open for student use when not in use for a class)</t>
        </r>
      </text>
    </comment>
    <comment ref="CQ17" authorId="0" shapeId="0">
      <text>
        <r>
          <rPr>
            <sz val="9"/>
            <color indexed="81"/>
            <rFont val="Tahoma"/>
            <family val="2"/>
          </rPr>
          <t>Book records with supplemental material only (i.e., front matter etc, but not the entire book) have been excluded in this figure.</t>
        </r>
      </text>
    </comment>
    <comment ref="CR17" authorId="0" shapeId="0">
      <text>
        <r>
          <rPr>
            <sz val="9"/>
            <color indexed="81"/>
            <rFont val="Tahoma"/>
            <family val="2"/>
          </rPr>
          <t>Book records with supplemental material only (i.e., front matter etc, but not the entire book) have been included in this figure.</t>
        </r>
      </text>
    </comment>
    <comment ref="CS17" authorId="0" shapeId="0">
      <text>
        <r>
          <rPr>
            <sz val="9"/>
            <color indexed="81"/>
            <rFont val="Tahoma"/>
            <family val="2"/>
          </rPr>
          <t xml:space="preserve">The usage stats for 2019 are highly inflated due to an issue we experienced last year. It therefore does not make sense to record the usage stats for 2019. </t>
        </r>
      </text>
    </comment>
    <comment ref="AD18" authorId="0" shapeId="0">
      <text>
        <r>
          <rPr>
            <sz val="9"/>
            <color indexed="81"/>
            <rFont val="Tahoma"/>
            <family val="2"/>
          </rPr>
          <t>Data mostly from JUSP, plus statistics  obtained directly from a few other vendors</t>
        </r>
      </text>
    </comment>
    <comment ref="AE18" authorId="0" shapeId="0">
      <text>
        <r>
          <rPr>
            <sz val="9"/>
            <color indexed="81"/>
            <rFont val="Tahoma"/>
            <family val="2"/>
          </rPr>
          <t>Loans and renewals of monographs incl. reserve items to LTU borrowers and through ULANZ and other borrowing schemes</t>
        </r>
      </text>
    </comment>
    <comment ref="AF18" authorId="0" shapeId="0">
      <text>
        <r>
          <rPr>
            <sz val="9"/>
            <color indexed="81"/>
            <rFont val="Tahoma"/>
            <family val="2"/>
          </rPr>
          <t xml:space="preserve"> _x000D_
Total incomplete as some values contain CP _x000D_
Total includes estimated values</t>
        </r>
      </text>
    </comment>
    <comment ref="AH18" authorId="0" shapeId="0">
      <text>
        <r>
          <rPr>
            <sz val="9"/>
            <color indexed="81"/>
            <rFont val="Tahoma"/>
            <family val="2"/>
          </rPr>
          <t>Data mostly from JUSP, plus statistics  obtained directly from a few other vendors</t>
        </r>
      </text>
    </comment>
    <comment ref="AI18" authorId="0" shapeId="0">
      <text>
        <r>
          <rPr>
            <sz val="9"/>
            <color indexed="81"/>
            <rFont val="Tahoma"/>
            <family val="2"/>
          </rPr>
          <t xml:space="preserve">Loans of individual physical journal volumes or issues _x000D_
</t>
        </r>
      </text>
    </comment>
    <comment ref="AJ18" authorId="0" shapeId="0">
      <text>
        <r>
          <rPr>
            <sz val="9"/>
            <color indexed="81"/>
            <rFont val="Tahoma"/>
            <family val="2"/>
          </rPr>
          <t xml:space="preserve"> _x000D_
Total incomplete as some values contain CP _x000D_
Total includes estimated values</t>
        </r>
      </text>
    </comment>
    <comment ref="AK18" authorId="0" shapeId="0">
      <text>
        <r>
          <rPr>
            <sz val="9"/>
            <color indexed="81"/>
            <rFont val="Tahoma"/>
            <family val="2"/>
          </rPr>
          <t>Only streaming video usage.</t>
        </r>
      </text>
    </comment>
    <comment ref="AL18" authorId="0" shapeId="0">
      <text>
        <r>
          <rPr>
            <sz val="9"/>
            <color indexed="81"/>
            <rFont val="Tahoma"/>
            <family val="2"/>
          </rPr>
          <t>Loans of AV, Music, maps and computer file.</t>
        </r>
      </text>
    </comment>
    <comment ref="AN18" authorId="0" shapeId="0">
      <text>
        <r>
          <rPr>
            <sz val="9"/>
            <color indexed="81"/>
            <rFont val="Tahoma"/>
            <family val="2"/>
          </rPr>
          <t xml:space="preserve"> _x000D_
Total incomplete as some values contain CP _x000D_
Total includes estimated values</t>
        </r>
      </text>
    </comment>
    <comment ref="AO18" authorId="0" shapeId="0">
      <text>
        <r>
          <rPr>
            <sz val="9"/>
            <color indexed="81"/>
            <rFont val="Tahoma"/>
            <family val="2"/>
          </rPr>
          <t>Including loans and renewals</t>
        </r>
      </text>
    </comment>
    <comment ref="AP18" authorId="0" shapeId="0">
      <text>
        <r>
          <rPr>
            <sz val="9"/>
            <color indexed="81"/>
            <rFont val="Tahoma"/>
            <family val="2"/>
          </rPr>
          <t>Total incomplete as some values contain CP _x000D_
Total includes estimated values</t>
        </r>
      </text>
    </comment>
    <comment ref="AR18" authorId="0" shapeId="0">
      <text>
        <r>
          <rPr>
            <sz val="9"/>
            <color indexed="81"/>
            <rFont val="Tahoma"/>
            <family val="2"/>
          </rPr>
          <t>Total for April - Dec 2019</t>
        </r>
      </text>
    </comment>
    <comment ref="AS18" authorId="0" shapeId="0">
      <text>
        <r>
          <rPr>
            <sz val="9"/>
            <color indexed="81"/>
            <rFont val="Tahoma"/>
            <family val="2"/>
          </rPr>
          <t>Total for April - Dec 2019</t>
        </r>
      </text>
    </comment>
    <comment ref="BG18" authorId="0" shapeId="0">
      <text>
        <r>
          <rPr>
            <sz val="9"/>
            <color indexed="81"/>
            <rFont val="Tahoma"/>
            <family val="2"/>
          </rPr>
          <t xml:space="preserve"> _x000D_
Total incomplete as some values contain CP</t>
        </r>
      </text>
    </comment>
    <comment ref="CO18" authorId="0" shapeId="0">
      <text>
        <r>
          <rPr>
            <sz val="9"/>
            <color indexed="81"/>
            <rFont val="Tahoma"/>
            <family val="2"/>
          </rPr>
          <t xml:space="preserve">CP - due to refurbishments at all campuses_x000D_
</t>
        </r>
      </text>
    </comment>
    <comment ref="AF19" authorId="0" shapeId="0">
      <text>
        <r>
          <rPr>
            <sz val="9"/>
            <color indexed="81"/>
            <rFont val="Tahoma"/>
            <family val="2"/>
          </rPr>
          <t xml:space="preserve"> _x000D_
Total incomplete as some values contain CP</t>
        </r>
      </text>
    </comment>
    <comment ref="AJ19" authorId="0" shapeId="0">
      <text>
        <r>
          <rPr>
            <sz val="9"/>
            <color indexed="81"/>
            <rFont val="Tahoma"/>
            <family val="2"/>
          </rPr>
          <t xml:space="preserve"> _x000D_
Total incomplete as some values contain CP</t>
        </r>
      </text>
    </comment>
    <comment ref="AN19" authorId="0" shapeId="0">
      <text>
        <r>
          <rPr>
            <sz val="9"/>
            <color indexed="81"/>
            <rFont val="Tahoma"/>
            <family val="2"/>
          </rPr>
          <t xml:space="preserve"> _x000D_
Total incomplete as some values contain CP</t>
        </r>
      </text>
    </comment>
    <comment ref="AV19" authorId="0" shapeId="0">
      <text>
        <r>
          <rPr>
            <sz val="9"/>
            <color indexed="81"/>
            <rFont val="Tahoma"/>
            <family val="2"/>
          </rPr>
          <t>This includes salaries for 2.4 fixed term positions for which separate data was not available.</t>
        </r>
      </text>
    </comment>
    <comment ref="AW19" authorId="0" shapeId="0">
      <text>
        <r>
          <rPr>
            <sz val="9"/>
            <color indexed="81"/>
            <rFont val="Tahoma"/>
            <family val="2"/>
          </rPr>
          <t>Included in 2.1 Salaries (Continuing Positions)</t>
        </r>
      </text>
    </comment>
    <comment ref="AX19" authorId="0" shapeId="0">
      <text>
        <r>
          <rPr>
            <sz val="9"/>
            <color indexed="81"/>
            <rFont val="Tahoma"/>
            <family val="2"/>
          </rPr>
          <t xml:space="preserve"> _x000D_
Total incomplete as some values contain CP</t>
        </r>
      </text>
    </comment>
    <comment ref="C20" authorId="0" shapeId="0">
      <text>
        <r>
          <rPr>
            <sz val="9"/>
            <color indexed="81"/>
            <rFont val="Tahoma"/>
            <family val="2"/>
          </rPr>
          <t>We can now split expenditure on digital acquisitions by books and journals, which we could not previously.</t>
        </r>
      </text>
    </comment>
    <comment ref="E20" authorId="0" shapeId="0">
      <text>
        <r>
          <rPr>
            <sz val="9"/>
            <color indexed="81"/>
            <rFont val="Tahoma"/>
            <family val="2"/>
          </rPr>
          <t>We can now split expenditure on digital acquisitions by books and journals, which we could not previously.</t>
        </r>
      </text>
    </comment>
    <comment ref="F20" authorId="0" shapeId="0">
      <text>
        <r>
          <rPr>
            <sz val="9"/>
            <color indexed="81"/>
            <rFont val="Tahoma"/>
            <family val="2"/>
          </rPr>
          <t>We can now split expenditure on digital acquisitions by books and journals, which we could not previously.</t>
        </r>
      </text>
    </comment>
    <comment ref="H20" authorId="0" shapeId="0">
      <text>
        <r>
          <rPr>
            <sz val="9"/>
            <color indexed="81"/>
            <rFont val="Tahoma"/>
            <family val="2"/>
          </rPr>
          <t>We can now split expenditure on digital acquisitions by books and journals, which we could not previously.</t>
        </r>
      </text>
    </comment>
    <comment ref="AC20" authorId="0" shapeId="0">
      <text>
        <r>
          <rPr>
            <sz val="9"/>
            <color indexed="81"/>
            <rFont val="Tahoma"/>
            <family val="2"/>
          </rPr>
          <t>Proquest and Springer: Jan - May COUNTER 4 and Jun-Dec COUNTER 5</t>
        </r>
      </text>
    </comment>
    <comment ref="AD20" authorId="0" shapeId="0">
      <text>
        <r>
          <rPr>
            <sz val="9"/>
            <color indexed="81"/>
            <rFont val="Tahoma"/>
            <family val="2"/>
          </rPr>
          <t>Proquest and Springer: Jan - May COUNTER 4 and Jun-Dec COUNTER 5</t>
        </r>
      </text>
    </comment>
    <comment ref="AG20" authorId="0" shapeId="0">
      <text>
        <r>
          <rPr>
            <sz val="9"/>
            <color indexed="81"/>
            <rFont val="Tahoma"/>
            <family val="2"/>
          </rPr>
          <t>Nature: Jan - May COUNTER 4 and Jun-Dec COUNTER 5</t>
        </r>
      </text>
    </comment>
    <comment ref="AH20" authorId="0" shapeId="0">
      <text>
        <r>
          <rPr>
            <sz val="9"/>
            <color indexed="81"/>
            <rFont val="Tahoma"/>
            <family val="2"/>
          </rPr>
          <t>Nature: Jan - May COUNTER 4 and Jun-Dec COUNTER 5</t>
        </r>
      </text>
    </comment>
    <comment ref="AM20" authorId="0" shapeId="0">
      <text>
        <r>
          <rPr>
            <sz val="9"/>
            <color indexed="81"/>
            <rFont val="Tahoma"/>
            <family val="2"/>
          </rPr>
          <t xml:space="preserve"> _x000D_
Total incomplete as some values contain CP</t>
        </r>
      </text>
    </comment>
    <comment ref="AN20" authorId="0" shapeId="0">
      <text>
        <r>
          <rPr>
            <sz val="9"/>
            <color indexed="81"/>
            <rFont val="Tahoma"/>
            <family val="2"/>
          </rPr>
          <t xml:space="preserve"> _x000D_
Total incomplete as some values contain CP</t>
        </r>
      </text>
    </comment>
    <comment ref="AT20" authorId="0" shapeId="0">
      <text>
        <r>
          <rPr>
            <sz val="9"/>
            <color indexed="81"/>
            <rFont val="Tahoma"/>
            <family val="2"/>
          </rPr>
          <t>Loans to CAVAL and ULANZ borrowers. Includes Renewals and Autorenewals. Difference to 2018 due to Ex Libris update in August 2019 which impacted how renewals and autorenewals were measured.</t>
        </r>
      </text>
    </comment>
    <comment ref="CL20" authorId="0" shapeId="0">
      <text>
        <r>
          <rPr>
            <sz val="9"/>
            <color indexed="81"/>
            <rFont val="Tahoma"/>
            <family val="2"/>
          </rPr>
          <t>Active users from CAVAL and ULANZ</t>
        </r>
      </text>
    </comment>
    <comment ref="CO20" authorId="0" shapeId="0">
      <text>
        <r>
          <rPr>
            <sz val="9"/>
            <color indexed="81"/>
            <rFont val="Tahoma"/>
            <family val="2"/>
          </rPr>
          <t>As at 31 March 2019.</t>
        </r>
      </text>
    </comment>
    <comment ref="CS20" authorId="0" shapeId="0">
      <text>
        <r>
          <rPr>
            <sz val="9"/>
            <color indexed="81"/>
            <rFont val="Tahoma"/>
            <family val="2"/>
          </rPr>
          <t>Increase is due to indexing with external services.</t>
        </r>
      </text>
    </comment>
    <comment ref="AI21" authorId="0" shapeId="0">
      <text>
        <r>
          <rPr>
            <sz val="9"/>
            <color indexed="81"/>
            <rFont val="Tahoma"/>
            <family val="2"/>
          </rPr>
          <t>Not counted</t>
        </r>
      </text>
    </comment>
    <comment ref="AJ21" authorId="0" shapeId="0">
      <text>
        <r>
          <rPr>
            <sz val="9"/>
            <color indexed="81"/>
            <rFont val="Tahoma"/>
            <family val="2"/>
          </rPr>
          <t>Total includes NA responses</t>
        </r>
      </text>
    </comment>
    <comment ref="AN21" authorId="0" shapeId="0">
      <text>
        <r>
          <rPr>
            <sz val="9"/>
            <color indexed="81"/>
            <rFont val="Tahoma"/>
            <family val="2"/>
          </rPr>
          <t>Drop in usage figures due to over-reporting error in 2019, which will be corrected in due course</t>
        </r>
      </text>
    </comment>
    <comment ref="AO21" authorId="0" shapeId="0">
      <text>
        <r>
          <rPr>
            <sz val="9"/>
            <color indexed="81"/>
            <rFont val="Tahoma"/>
            <family val="2"/>
          </rPr>
          <t>Total includes NA responses</t>
        </r>
      </text>
    </comment>
    <comment ref="AP21" authorId="0" shapeId="0">
      <text>
        <r>
          <rPr>
            <sz val="9"/>
            <color indexed="81"/>
            <rFont val="Tahoma"/>
            <family val="2"/>
          </rPr>
          <t>Total includes NA responses. Drop in usage figures due to over-reporting error in 2019, which will be corrected in due course.</t>
        </r>
      </text>
    </comment>
    <comment ref="AY21" authorId="0" shapeId="0">
      <text>
        <r>
          <rPr>
            <sz val="9"/>
            <color indexed="81"/>
            <rFont val="Tahoma"/>
            <family val="2"/>
          </rPr>
          <t>Increase due to casual staff funding for specific projects</t>
        </r>
      </text>
    </comment>
    <comment ref="AJ22" authorId="0" shapeId="0">
      <text>
        <r>
          <rPr>
            <sz val="9"/>
            <color indexed="81"/>
            <rFont val="Tahoma"/>
            <family val="2"/>
          </rPr>
          <t>Total incomplete as some values contain CP</t>
        </r>
      </text>
    </comment>
    <comment ref="CQ22" authorId="0" shapeId="0">
      <text>
        <r>
          <rPr>
            <sz val="9"/>
            <color indexed="81"/>
            <rFont val="Tahoma"/>
            <family val="2"/>
          </rPr>
          <t>ID 6.1 and ID 6.2 - The apparent drop in the 2019 cumulative total is due to the deletion and replacement of repository records during the integration with Pure. Those records now have a 2020 deposit date.</t>
        </r>
      </text>
    </comment>
    <comment ref="CR22" authorId="0" shapeId="0">
      <text>
        <r>
          <rPr>
            <sz val="9"/>
            <color indexed="81"/>
            <rFont val="Tahoma"/>
            <family val="2"/>
          </rPr>
          <t>ID 6.1 and ID 6.2 - The apparent drop in the 2019 cumulative total is due to the deletion and replacement of repository records during the integration with Pure. Those records now have a 2020 deposit date.</t>
        </r>
      </text>
    </comment>
    <comment ref="BA23" authorId="0" shapeId="0">
      <text>
        <r>
          <rPr>
            <sz val="9"/>
            <color indexed="81"/>
            <rFont val="Tahoma"/>
            <family val="2"/>
          </rPr>
          <t>Figures include Vietnam library who newly joined collectively under the RMIT Library adminstration</t>
        </r>
      </text>
    </comment>
    <comment ref="CN23" authorId="0" shapeId="0">
      <text>
        <r>
          <rPr>
            <sz val="9"/>
            <color indexed="81"/>
            <rFont val="Tahoma"/>
            <family val="2"/>
          </rPr>
          <t>In 2019, RMIT Vietnam Library was added under the RMIT Library administration, but not added here as an additional site as there are no ULANZ users at that site</t>
        </r>
      </text>
    </comment>
    <comment ref="CO23" authorId="0" shapeId="0">
      <text>
        <r>
          <rPr>
            <sz val="9"/>
            <color indexed="81"/>
            <rFont val="Tahoma"/>
            <family val="2"/>
          </rPr>
          <t>Seats for Australian sites only</t>
        </r>
      </text>
    </comment>
    <comment ref="Q24" authorId="0" shapeId="0">
      <text>
        <r>
          <rPr>
            <sz val="9"/>
            <color indexed="81"/>
            <rFont val="Tahoma"/>
            <family val="2"/>
          </rPr>
          <t>Note to CAUL: Please change 2018 figure to 127,885</t>
        </r>
      </text>
    </comment>
    <comment ref="AF24" authorId="0" shapeId="0">
      <text>
        <r>
          <rPr>
            <sz val="9"/>
            <color indexed="81"/>
            <rFont val="Tahoma"/>
            <family val="2"/>
          </rPr>
          <t xml:space="preserve"> _x000D_
Total incomplete as some values contain CP</t>
        </r>
      </text>
    </comment>
    <comment ref="AI24" authorId="0" shapeId="0">
      <text>
        <r>
          <rPr>
            <sz val="9"/>
            <color indexed="81"/>
            <rFont val="Tahoma"/>
            <family val="2"/>
          </rPr>
          <t>Our physical journals are not loaned.</t>
        </r>
      </text>
    </comment>
    <comment ref="AJ24" authorId="0" shapeId="0">
      <text>
        <r>
          <rPr>
            <sz val="9"/>
            <color indexed="81"/>
            <rFont val="Tahoma"/>
            <family val="2"/>
          </rPr>
          <t xml:space="preserve"> _x000D_
Total incomplete as some values contain CP</t>
        </r>
      </text>
    </comment>
    <comment ref="AM24" authorId="0" shapeId="0">
      <text>
        <r>
          <rPr>
            <sz val="9"/>
            <color indexed="81"/>
            <rFont val="Tahoma"/>
            <family val="2"/>
          </rPr>
          <t xml:space="preserve"> _x000D_
Total incomplete as some values contain CP</t>
        </r>
      </text>
    </comment>
    <comment ref="AN24" authorId="0" shapeId="0">
      <text>
        <r>
          <rPr>
            <sz val="9"/>
            <color indexed="81"/>
            <rFont val="Tahoma"/>
            <family val="2"/>
          </rPr>
          <t xml:space="preserve"> _x000D_
Total incomplete as some values contain CP</t>
        </r>
      </text>
    </comment>
    <comment ref="AO24" authorId="0" shapeId="0">
      <text>
        <r>
          <rPr>
            <sz val="9"/>
            <color indexed="81"/>
            <rFont val="Tahoma"/>
            <family val="2"/>
          </rPr>
          <t xml:space="preserve"> _x000D_
Total incomplete as some values contain CP</t>
        </r>
      </text>
    </comment>
    <comment ref="AV24" authorId="0" shapeId="0">
      <text>
        <r>
          <rPr>
            <sz val="9"/>
            <color indexed="81"/>
            <rFont val="Tahoma"/>
            <family val="2"/>
          </rPr>
          <t>Note to CAUL: Please update our 2018 figure $3,510,000</t>
        </r>
      </text>
    </comment>
    <comment ref="AW24" authorId="0" shapeId="0">
      <text>
        <r>
          <rPr>
            <sz val="9"/>
            <color indexed="81"/>
            <rFont val="Tahoma"/>
            <family val="2"/>
          </rPr>
          <t>This figure is not itemised in the report that we use.</t>
        </r>
      </text>
    </comment>
    <comment ref="AX24" authorId="0" shapeId="0">
      <text>
        <r>
          <rPr>
            <sz val="9"/>
            <color indexed="81"/>
            <rFont val="Tahoma"/>
            <family val="2"/>
          </rPr>
          <t xml:space="preserve"> _x000D_
Total incomplete as some values contain CP</t>
        </r>
      </text>
    </comment>
    <comment ref="BB24" authorId="0" shapeId="0">
      <text>
        <r>
          <rPr>
            <sz val="9"/>
            <color indexed="81"/>
            <rFont val="Tahoma"/>
            <family val="2"/>
          </rPr>
          <t>Note to CAUL: Please update 2018 figure to $2,476,000</t>
        </r>
      </text>
    </comment>
    <comment ref="CO24" authorId="0" shapeId="0">
      <text>
        <r>
          <rPr>
            <sz val="9"/>
            <color indexed="81"/>
            <rFont val="Tahoma"/>
            <family val="2"/>
          </rPr>
          <t>Lismore 708; Coffs Harbour 268; Gold Coast 378</t>
        </r>
      </text>
    </comment>
    <comment ref="AC25" authorId="0" shapeId="0">
      <text>
        <r>
          <rPr>
            <sz val="9"/>
            <color indexed="81"/>
            <rFont val="Tahoma"/>
            <family val="2"/>
          </rPr>
          <t>COUNTER (R4) harvested from Alma.</t>
        </r>
      </text>
    </comment>
    <comment ref="AD25" authorId="0" shapeId="0">
      <text>
        <r>
          <rPr>
            <sz val="9"/>
            <color indexed="81"/>
            <rFont val="Tahoma"/>
            <family val="2"/>
          </rPr>
          <t>Total_Item_Request figure from the COUNTER (R5) TR_B3 report.</t>
        </r>
      </text>
    </comment>
    <comment ref="AG25" authorId="0" shapeId="0">
      <text>
        <r>
          <rPr>
            <sz val="9"/>
            <color indexed="81"/>
            <rFont val="Tahoma"/>
            <family val="2"/>
          </rPr>
          <t>COUNTER (R4) harvested from Alma.</t>
        </r>
      </text>
    </comment>
    <comment ref="AH25" authorId="0" shapeId="0">
      <text>
        <r>
          <rPr>
            <sz val="9"/>
            <color indexed="81"/>
            <rFont val="Tahoma"/>
            <family val="2"/>
          </rPr>
          <t>Total_Item_Request figure from the COUNTER (R5) TR_J3 report.</t>
        </r>
      </text>
    </comment>
    <comment ref="AK25" authorId="0" shapeId="0">
      <text>
        <r>
          <rPr>
            <sz val="9"/>
            <color indexed="81"/>
            <rFont val="Tahoma"/>
            <family val="2"/>
          </rPr>
          <t>This is COUNTER (R4) DB1, PR1, and MR1 combined.</t>
        </r>
      </text>
    </comment>
    <comment ref="AT25" authorId="0" shapeId="0">
      <text>
        <r>
          <rPr>
            <sz val="9"/>
            <color indexed="81"/>
            <rFont val="Tahoma"/>
            <family val="2"/>
          </rPr>
          <t>Includes CAVAL, ULANZ, and other reciprocal borrowing schemes</t>
        </r>
      </text>
    </comment>
    <comment ref="AV25" authorId="0" shapeId="0">
      <text>
        <r>
          <rPr>
            <sz val="9"/>
            <color indexed="81"/>
            <rFont val="Tahoma"/>
            <family val="2"/>
          </rPr>
          <t xml:space="preserve">Unable to supply a separate figure for fixed term positions, this figure represents the total salary expenditure figure._x000D_
</t>
        </r>
      </text>
    </comment>
    <comment ref="AX25" authorId="0" shapeId="0">
      <text>
        <r>
          <rPr>
            <sz val="9"/>
            <color indexed="81"/>
            <rFont val="Tahoma"/>
            <family val="2"/>
          </rPr>
          <t xml:space="preserve"> A breakdown of Library Expenditure: Salaries (Continuing Positions) and Library Expenditure: Salaries (Fixed Term Positions) cannot be provided. _x000D_
Total incomplete as some values contain CP</t>
        </r>
      </text>
    </comment>
    <comment ref="AZ25" authorId="0" shapeId="0">
      <text>
        <r>
          <rPr>
            <sz val="9"/>
            <color indexed="81"/>
            <rFont val="Tahoma"/>
            <family val="2"/>
          </rPr>
          <t xml:space="preserve"> _x000D_
Total incomplete as some values contain CP</t>
        </r>
      </text>
    </comment>
    <comment ref="BC25" authorId="0" shapeId="0">
      <text>
        <r>
          <rPr>
            <sz val="9"/>
            <color indexed="81"/>
            <rFont val="Tahoma"/>
            <family val="2"/>
          </rPr>
          <t xml:space="preserve"> _x000D_
Total incomplete as some values contain CP</t>
        </r>
      </text>
    </comment>
    <comment ref="BE25" authorId="0" shapeId="0">
      <text>
        <r>
          <rPr>
            <sz val="9"/>
            <color indexed="81"/>
            <rFont val="Tahoma"/>
            <family val="2"/>
          </rPr>
          <t xml:space="preserve">Unable to supply a separate figure for fixed term positions, this figure represents total FTE figure._x000D_
</t>
        </r>
      </text>
    </comment>
    <comment ref="BG25" authorId="0" shapeId="0">
      <text>
        <r>
          <rPr>
            <sz val="9"/>
            <color indexed="81"/>
            <rFont val="Tahoma"/>
            <family val="2"/>
          </rPr>
          <t>A breakdown of Library Staff FTE: Continuing Positions and Library Staff FTE: Fixed Term Positions cannot be provided._x000D_
Total incomplete as some values contain CP</t>
        </r>
      </text>
    </comment>
    <comment ref="CL25" authorId="0" shapeId="0">
      <text>
        <r>
          <rPr>
            <sz val="9"/>
            <color indexed="81"/>
            <rFont val="Tahoma"/>
            <family val="2"/>
          </rPr>
          <t xml:space="preserve">Total count of reciprocal borrowers via the ULANZ and CAVAL borrowing schemes._x000D_
</t>
        </r>
      </text>
    </comment>
    <comment ref="AJ26" authorId="0" shapeId="0">
      <text>
        <r>
          <rPr>
            <sz val="9"/>
            <color indexed="81"/>
            <rFont val="Tahoma"/>
            <family val="2"/>
          </rPr>
          <t>Total includes NA responses</t>
        </r>
      </text>
    </comment>
    <comment ref="AM26" authorId="0" shapeId="0">
      <text>
        <r>
          <rPr>
            <sz val="9"/>
            <color indexed="81"/>
            <rFont val="Tahoma"/>
            <family val="2"/>
          </rPr>
          <t>Total includes NA responses</t>
        </r>
      </text>
    </comment>
    <comment ref="AO26" authorId="0" shapeId="0">
      <text>
        <r>
          <rPr>
            <sz val="9"/>
            <color indexed="81"/>
            <rFont val="Tahoma"/>
            <family val="2"/>
          </rPr>
          <t>Total includes NA responses</t>
        </r>
      </text>
    </comment>
    <comment ref="CQ26" authorId="0" shapeId="0">
      <text>
        <r>
          <rPr>
            <sz val="9"/>
            <color indexed="81"/>
            <rFont val="Tahoma"/>
            <family val="2"/>
          </rPr>
          <t>Unable to provide at this time.</t>
        </r>
      </text>
    </comment>
    <comment ref="CR26" authorId="0" shapeId="0">
      <text>
        <r>
          <rPr>
            <sz val="9"/>
            <color indexed="81"/>
            <rFont val="Tahoma"/>
            <family val="2"/>
          </rPr>
          <t>Unable to provide at this time.</t>
        </r>
      </text>
    </comment>
    <comment ref="T27" authorId="0" shapeId="0">
      <text>
        <r>
          <rPr>
            <sz val="9"/>
            <color indexed="81"/>
            <rFont val="Tahoma"/>
            <family val="2"/>
          </rPr>
          <t>Reduction due to deselection of material in areas UC no longer teaches or researches in.</t>
        </r>
      </text>
    </comment>
    <comment ref="CQ27" authorId="0" shapeId="0">
      <text>
        <r>
          <rPr>
            <sz val="9"/>
            <color indexed="81"/>
            <rFont val="Tahoma"/>
            <family val="2"/>
          </rPr>
          <t>Can't provide data for 2019</t>
        </r>
      </text>
    </comment>
    <comment ref="CR27" authorId="0" shapeId="0">
      <text>
        <r>
          <rPr>
            <sz val="9"/>
            <color indexed="81"/>
            <rFont val="Tahoma"/>
            <family val="2"/>
          </rPr>
          <t>Can't provide data for 2019</t>
        </r>
      </text>
    </comment>
    <comment ref="CS27" authorId="0" shapeId="0">
      <text>
        <r>
          <rPr>
            <sz val="9"/>
            <color indexed="81"/>
            <rFont val="Tahoma"/>
            <family val="2"/>
          </rPr>
          <t>Can't provide data for 2019</t>
        </r>
      </text>
    </comment>
    <comment ref="S28" authorId="0" shapeId="0">
      <text>
        <r>
          <rPr>
            <sz val="9"/>
            <color indexed="81"/>
            <rFont val="Tahoma"/>
            <family val="2"/>
          </rPr>
          <t>excludes backfiles or archives, and free or open access</t>
        </r>
      </text>
    </comment>
    <comment ref="U28" authorId="0" shapeId="0">
      <text>
        <r>
          <rPr>
            <sz val="9"/>
            <color indexed="81"/>
            <rFont val="Tahoma"/>
            <family val="2"/>
          </rPr>
          <t xml:space="preserve"> + figure for indexing/abstracting databases</t>
        </r>
      </text>
    </comment>
    <comment ref="AT28" authorId="0" shapeId="0">
      <text>
        <r>
          <rPr>
            <sz val="9"/>
            <color indexed="81"/>
            <rFont val="Tahoma"/>
            <family val="2"/>
          </rPr>
          <t>Includes BONUS+ 15,785</t>
        </r>
      </text>
    </comment>
    <comment ref="CS28" authorId="0" shapeId="0">
      <text>
        <r>
          <rPr>
            <sz val="9"/>
            <color indexed="81"/>
            <rFont val="Tahoma"/>
            <family val="2"/>
          </rPr>
          <t>Accesses for records with bitstreams. Comprises bitstream downloads(1,622,370) and metadata views (1,038,411). Excludes: 93,968 accesses for metadata only record metadata views.</t>
        </r>
      </text>
    </comment>
    <comment ref="AF29" authorId="0" shapeId="0">
      <text>
        <r>
          <rPr>
            <sz val="9"/>
            <color indexed="81"/>
            <rFont val="Tahoma"/>
            <family val="2"/>
          </rPr>
          <t xml:space="preserve"> _x000D_
Total incomplete as some values contain CP</t>
        </r>
      </text>
    </comment>
    <comment ref="AO29" authorId="0" shapeId="0">
      <text>
        <r>
          <rPr>
            <sz val="9"/>
            <color indexed="81"/>
            <rFont val="Tahoma"/>
            <family val="2"/>
          </rPr>
          <t xml:space="preserve"> _x000D_
Total incomplete as some values contain CP</t>
        </r>
      </text>
    </comment>
    <comment ref="AX29" authorId="0" shapeId="0">
      <text>
        <r>
          <rPr>
            <sz val="9"/>
            <color indexed="81"/>
            <rFont val="Tahoma"/>
            <family val="2"/>
          </rPr>
          <t xml:space="preserve"> A breakdown of Library Expenditure: Salaries (Continuing Positions) and Library Expenditure: Salaries (Fixed Term Positions) cannot be provided _x000D_
Total incomplete as some values contain CP</t>
        </r>
      </text>
    </comment>
    <comment ref="AX30" authorId="0" shapeId="0">
      <text>
        <r>
          <rPr>
            <sz val="9"/>
            <color indexed="81"/>
            <rFont val="Tahoma"/>
            <family val="2"/>
          </rPr>
          <t>A breakdown of Library Expenditure: Salaries (Continuing Positions) and Library Expenditure: Salaries (Fixed Term Positions) cannot be provided.</t>
        </r>
      </text>
    </comment>
    <comment ref="CQ30" authorId="0" shapeId="0">
      <text>
        <r>
          <rPr>
            <sz val="9"/>
            <color indexed="81"/>
            <rFont val="Tahoma"/>
            <family val="2"/>
          </rPr>
          <t>Almost 3,000 of new research outputs in 2019 were digitised theses that were bulk uploaded to UNSWorks</t>
        </r>
      </text>
    </comment>
    <comment ref="CS30" authorId="0" shapeId="0">
      <text>
        <r>
          <rPr>
            <sz val="9"/>
            <color indexed="81"/>
            <rFont val="Tahoma"/>
            <family val="2"/>
          </rPr>
          <t xml:space="preserve">Downloads  more than doubled since 2018. Several initiatives were taken during 2018-2019 to increase discoverability of UNSWorks content. Findings from a comprehensive study of downloads for the period Jan-Jun 2019 suggest that the main drivers that increased discoverability were the local deep links site created by the Library to encourage Google Scholar indexing; and the continuing Search Engine Optimisation work done by Ex Libris on Primo._x000D_
</t>
        </r>
      </text>
    </comment>
    <comment ref="C31" authorId="0" shapeId="0">
      <text>
        <r>
          <rPr>
            <sz val="9"/>
            <color indexed="81"/>
            <rFont val="Tahoma"/>
            <family val="2"/>
          </rPr>
          <t xml:space="preserve">Includes individual eBook purchases, EBC PDA, ebook subscriptions. Decrease due to budget constraints_x000D_
</t>
        </r>
      </text>
    </comment>
    <comment ref="D31" authorId="0" shapeId="0">
      <text>
        <r>
          <rPr>
            <sz val="9"/>
            <color indexed="81"/>
            <rFont val="Tahoma"/>
            <family val="2"/>
          </rPr>
          <t xml:space="preserve">Includes print books. 2019 - not actively searching out ebook alternative_x000D_
</t>
        </r>
      </text>
    </comment>
    <comment ref="F31" authorId="0" shapeId="0">
      <text>
        <r>
          <rPr>
            <sz val="9"/>
            <color indexed="81"/>
            <rFont val="Tahoma"/>
            <family val="2"/>
          </rPr>
          <t xml:space="preserve"> Includes eJournals. Increase due to price increases and currency fluctuations_x000D_
</t>
        </r>
      </text>
    </comment>
    <comment ref="G31" authorId="0" shapeId="0">
      <text>
        <r>
          <rPr>
            <sz val="9"/>
            <color indexed="81"/>
            <rFont val="Tahoma"/>
            <family val="2"/>
          </rPr>
          <t xml:space="preserve">Includes print journals, microfilm. Decrease due to maintenance fees  &amp; Software &amp; Systems such as ArticleReach, Content CafÃ©  &amp;  INNReach (BONUS+) not being included in 1A.5 in 2018. Included in 1A.7. Decrease also due to cancellation of Newspapers. Also due to move from print to E_x000D_
</t>
        </r>
      </text>
    </comment>
    <comment ref="I31" authorId="0" shapeId="0">
      <text>
        <r>
          <rPr>
            <sz val="9"/>
            <color indexed="81"/>
            <rFont val="Tahoma"/>
            <family val="2"/>
          </rPr>
          <t xml:space="preserve">2019 includes Videostreaming, audiostreaming, Software &amp; Systems, Annual Maintenance Fees (previously included in Journals (Physical) - 1A.5_x000D_
</t>
        </r>
      </text>
    </comment>
    <comment ref="J31" authorId="0" shapeId="0">
      <text>
        <r>
          <rPr>
            <sz val="9"/>
            <color indexed="81"/>
            <rFont val="Tahoma"/>
            <family val="2"/>
          </rPr>
          <t xml:space="preserve">Includes DVDs, kits, CDs etc. _x000D_
</t>
        </r>
      </text>
    </comment>
    <comment ref="P31" authorId="0" shapeId="0">
      <text>
        <r>
          <rPr>
            <sz val="9"/>
            <color indexed="81"/>
            <rFont val="Tahoma"/>
            <family val="2"/>
          </rPr>
          <t>Figures include open access titles</t>
        </r>
      </text>
    </comment>
    <comment ref="V31" authorId="0" shapeId="0">
      <text>
        <r>
          <rPr>
            <sz val="9"/>
            <color indexed="81"/>
            <rFont val="Tahoma"/>
            <family val="2"/>
          </rPr>
          <t xml:space="preserve">Increase due to more MARC records being added for streaming video_x000D_
</t>
        </r>
      </text>
    </comment>
    <comment ref="AC31" authorId="0" shapeId="0">
      <text>
        <r>
          <rPr>
            <sz val="9"/>
            <color indexed="81"/>
            <rFont val="Tahoma"/>
            <family val="2"/>
          </rPr>
          <t xml:space="preserve">Increase due to preference for ebook over physical. More publishers being covered by JUSP_x000D_
</t>
        </r>
      </text>
    </comment>
    <comment ref="AE31" authorId="0" shapeId="0">
      <text>
        <r>
          <rPr>
            <sz val="9"/>
            <color indexed="81"/>
            <rFont val="Tahoma"/>
            <family val="2"/>
          </rPr>
          <t>Decrease due to preference for ebook over physical</t>
        </r>
      </text>
    </comment>
    <comment ref="AV31" authorId="0" shapeId="0">
      <text>
        <r>
          <rPr>
            <sz val="9"/>
            <color indexed="81"/>
            <rFont val="Tahoma"/>
            <family val="2"/>
          </rPr>
          <t xml:space="preserve">Not broken down between continuing &amp; fixed term_x000D_
</t>
        </r>
      </text>
    </comment>
    <comment ref="AX31" authorId="0" shapeId="0">
      <text>
        <r>
          <rPr>
            <sz val="9"/>
            <color indexed="81"/>
            <rFont val="Tahoma"/>
            <family val="2"/>
          </rPr>
          <t>Not broken down between continuing &amp; fixed term_x000D_
 _x000D_
Total incomplete as some values contain CP</t>
        </r>
      </text>
    </comment>
    <comment ref="BE31" authorId="0" shapeId="0">
      <text>
        <r>
          <rPr>
            <sz val="9"/>
            <color indexed="81"/>
            <rFont val="Tahoma"/>
            <family val="2"/>
          </rPr>
          <t xml:space="preserve">Not broken down between continuing &amp; fixed term_x000D_
</t>
        </r>
      </text>
    </comment>
    <comment ref="BF31" authorId="0" shapeId="0">
      <text>
        <r>
          <rPr>
            <sz val="9"/>
            <color indexed="81"/>
            <rFont val="Tahoma"/>
            <family val="2"/>
          </rPr>
          <t xml:space="preserve">Not broken down between continuing &amp; fixed term_x000D_
</t>
        </r>
      </text>
    </comment>
    <comment ref="BG31" authorId="0" shapeId="0">
      <text>
        <r>
          <rPr>
            <sz val="9"/>
            <color indexed="81"/>
            <rFont val="Tahoma"/>
            <family val="2"/>
          </rPr>
          <t>Not broken down between continuing &amp; fixed term_x000D_
 _x000D_
Total incomplete as some values contain CP</t>
        </r>
      </text>
    </comment>
    <comment ref="H33" authorId="0" shapeId="0">
      <text>
        <r>
          <rPr>
            <sz val="9"/>
            <color indexed="81"/>
            <rFont val="Tahoma"/>
            <family val="2"/>
          </rPr>
          <t>New methodology used to isolate Journals from Books and Other Information Resources; 2019 figures are based on actual expenditure, unlike 2018 figures which were based on allocation</t>
        </r>
      </text>
    </comment>
    <comment ref="I33" authorId="0" shapeId="0">
      <text>
        <r>
          <rPr>
            <sz val="9"/>
            <color indexed="81"/>
            <rFont val="Tahoma"/>
            <family val="2"/>
          </rPr>
          <t>Note: Cannot isolate from within Books (Physical) and Journals (Physical) figures supplied above</t>
        </r>
      </text>
    </comment>
    <comment ref="J33" authorId="0" shapeId="0">
      <text>
        <r>
          <rPr>
            <sz val="9"/>
            <color indexed="81"/>
            <rFont val="Tahoma"/>
            <family val="2"/>
          </rPr>
          <t>Note: Cannot isolate from within Books (Physical) and Journals (Physical) figures supplied above</t>
        </r>
      </text>
    </comment>
    <comment ref="K33" authorId="0" shapeId="0">
      <text>
        <r>
          <rPr>
            <sz val="9"/>
            <color indexed="81"/>
            <rFont val="Tahoma"/>
            <family val="2"/>
          </rPr>
          <t>New methodology used to isolate Other Information Resources from Books and Journals; 2019 figures are based on actual expenditure, unlike 2018 figures which were based on allocation</t>
        </r>
      </text>
    </comment>
    <comment ref="L33" authorId="0" shapeId="0">
      <text>
        <r>
          <rPr>
            <sz val="9"/>
            <color indexed="81"/>
            <rFont val="Tahoma"/>
            <family val="2"/>
          </rPr>
          <t xml:space="preserve"> _x000D_
Total incomplete as some values contain CP</t>
        </r>
      </text>
    </comment>
    <comment ref="M33" authorId="0" shapeId="0">
      <text>
        <r>
          <rPr>
            <sz val="9"/>
            <color indexed="81"/>
            <rFont val="Tahoma"/>
            <family val="2"/>
          </rPr>
          <t xml:space="preserve"> _x000D_
Total incomplete as some values contain CP</t>
        </r>
      </text>
    </comment>
    <comment ref="P33" authorId="0" shapeId="0">
      <text>
        <r>
          <rPr>
            <sz val="9"/>
            <color indexed="81"/>
            <rFont val="Tahoma"/>
            <family val="2"/>
          </rPr>
          <t>As per CAUL note for Journals (Digital): "title counts in some instances may include double/multiple counting for the same ... title from different content providers, as eliminating these cannot be achieved without undue effort.</t>
        </r>
      </text>
    </comment>
    <comment ref="S33" authorId="0" shapeId="0">
      <text>
        <r>
          <rPr>
            <sz val="9"/>
            <color indexed="81"/>
            <rFont val="Tahoma"/>
            <family val="2"/>
          </rPr>
          <t>title counts in some instances may include double/multiple counting for the same journal title from different content providers, as eliminating these cannot be achieved without undue effort</t>
        </r>
      </text>
    </comment>
    <comment ref="AC33" authorId="0" shapeId="0">
      <text>
        <r>
          <rPr>
            <sz val="9"/>
            <color indexed="81"/>
            <rFont val="Tahoma"/>
            <family val="2"/>
          </rPr>
          <t>The 2018 figure is possibly wring and should be 10,100,000. Can this please be changed?</t>
        </r>
      </text>
    </comment>
    <comment ref="AD33" authorId="0" shapeId="0">
      <text>
        <r>
          <rPr>
            <sz val="9"/>
            <color indexed="81"/>
            <rFont val="Tahoma"/>
            <family val="2"/>
          </rPr>
          <t>Note: 'Total Item Requests' selected</t>
        </r>
      </text>
    </comment>
    <comment ref="AH33" authorId="0" shapeId="0">
      <text>
        <r>
          <rPr>
            <sz val="9"/>
            <color indexed="81"/>
            <rFont val="Tahoma"/>
            <family val="2"/>
          </rPr>
          <t>Note: 'Total Item Requests' selected</t>
        </r>
      </text>
    </comment>
    <comment ref="AM33" authorId="0" shapeId="0">
      <text>
        <r>
          <rPr>
            <sz val="9"/>
            <color indexed="81"/>
            <rFont val="Tahoma"/>
            <family val="2"/>
          </rPr>
          <t xml:space="preserve"> _x000D_
Total incomplete as some values contain CP</t>
        </r>
      </text>
    </comment>
    <comment ref="AN33" authorId="0" shapeId="0">
      <text>
        <r>
          <rPr>
            <sz val="9"/>
            <color indexed="81"/>
            <rFont val="Tahoma"/>
            <family val="2"/>
          </rPr>
          <t xml:space="preserve"> _x000D_
Total incomplete as some values contain CP</t>
        </r>
      </text>
    </comment>
    <comment ref="AR33" authorId="0" shapeId="0">
      <text>
        <r>
          <rPr>
            <sz val="9"/>
            <color indexed="81"/>
            <rFont val="Tahoma"/>
            <family val="2"/>
          </rPr>
          <t>2018 data incorrect, should be The actual figure should be 11,905</t>
        </r>
      </text>
    </comment>
    <comment ref="AV33" authorId="0" shapeId="0">
      <text>
        <r>
          <rPr>
            <sz val="9"/>
            <color indexed="81"/>
            <rFont val="Tahoma"/>
            <family val="2"/>
          </rPr>
          <t>BS cannot split salaries to fixed and continuing - only one figure</t>
        </r>
      </text>
    </comment>
    <comment ref="AW33" authorId="0" shapeId="0">
      <text>
        <r>
          <rPr>
            <sz val="9"/>
            <color indexed="81"/>
            <rFont val="Tahoma"/>
            <family val="2"/>
          </rPr>
          <t>Unable to split the salaries</t>
        </r>
      </text>
    </comment>
    <comment ref="AX33" authorId="0" shapeId="0">
      <text>
        <r>
          <rPr>
            <sz val="9"/>
            <color indexed="81"/>
            <rFont val="Tahoma"/>
            <family val="2"/>
          </rPr>
          <t xml:space="preserve"> _x000D_
 _x000D_
Total incomplete as some values contain CP</t>
        </r>
      </text>
    </comment>
    <comment ref="CN33" authorId="0" shapeId="0">
      <text>
        <r>
          <rPr>
            <sz val="9"/>
            <color indexed="81"/>
            <rFont val="Tahoma"/>
            <family val="2"/>
          </rPr>
          <t>Ex BSL, RCS</t>
        </r>
      </text>
    </comment>
    <comment ref="CQ33" authorId="0" shapeId="0">
      <text>
        <r>
          <rPr>
            <sz val="9"/>
            <color indexed="81"/>
            <rFont val="Tahoma"/>
            <family val="2"/>
          </rPr>
          <t>Full-text access for logged in or logged out users.  Includes Gold OA via DOI + records with closed/restricted file attachments</t>
        </r>
      </text>
    </comment>
    <comment ref="CR33" authorId="0" shapeId="0">
      <text>
        <r>
          <rPr>
            <sz val="9"/>
            <color indexed="81"/>
            <rFont val="Tahoma"/>
            <family val="2"/>
          </rPr>
          <t>Total Research Records minus Research Outputs</t>
        </r>
      </text>
    </comment>
    <comment ref="CS33" authorId="0" shapeId="0">
      <text>
        <r>
          <rPr>
            <sz val="9"/>
            <color indexed="81"/>
            <rFont val="Tahoma"/>
            <family val="2"/>
          </rPr>
          <t>Download requests for 2019 via IRUS-ANZ repository portal (Jan - Dec 2019)</t>
        </r>
      </text>
    </comment>
    <comment ref="AD34" authorId="0" shapeId="0">
      <text>
        <r>
          <rPr>
            <sz val="9"/>
            <color indexed="81"/>
            <rFont val="Tahoma"/>
            <family val="2"/>
          </rPr>
          <t>Usage for many vendors transitioned to Release 5 partway through 2019</t>
        </r>
      </text>
    </comment>
    <comment ref="AH34" authorId="0" shapeId="0">
      <text>
        <r>
          <rPr>
            <sz val="9"/>
            <color indexed="81"/>
            <rFont val="Tahoma"/>
            <family val="2"/>
          </rPr>
          <t>Usage for many vendors transitioned to Release 5 partway through 2019</t>
        </r>
      </text>
    </comment>
    <comment ref="AK34" authorId="0" shapeId="0">
      <text>
        <r>
          <rPr>
            <sz val="9"/>
            <color indexed="81"/>
            <rFont val="Tahoma"/>
            <family val="2"/>
          </rPr>
          <t>Only COUNTER R4 MR1 usage</t>
        </r>
      </text>
    </comment>
    <comment ref="AV34" authorId="0" shapeId="0">
      <text>
        <r>
          <rPr>
            <sz val="9"/>
            <color indexed="81"/>
            <rFont val="Tahoma"/>
            <family val="2"/>
          </rPr>
          <t>Total non-casual salary expenditure, as a breakdown by continuing and fixed-term positions is unavailable</t>
        </r>
      </text>
    </comment>
    <comment ref="AX34" authorId="0" shapeId="0">
      <text>
        <r>
          <rPr>
            <sz val="9"/>
            <color indexed="81"/>
            <rFont val="Tahoma"/>
            <family val="2"/>
          </rPr>
          <t xml:space="preserve"> _x000D_
Total incomplete as some values contain CP</t>
        </r>
      </text>
    </comment>
    <comment ref="AF35" authorId="0" shapeId="0">
      <text>
        <r>
          <rPr>
            <sz val="9"/>
            <color indexed="81"/>
            <rFont val="Tahoma"/>
            <family val="2"/>
          </rPr>
          <t xml:space="preserve"> _x000D_
Total incomplete as some values contain CP _x000D_
Total includes estimated values</t>
        </r>
      </text>
    </comment>
    <comment ref="AJ35" authorId="0" shapeId="0">
      <text>
        <r>
          <rPr>
            <sz val="9"/>
            <color indexed="81"/>
            <rFont val="Tahoma"/>
            <family val="2"/>
          </rPr>
          <t xml:space="preserve"> _x000D_
Total incomplete as some values contain CP _x000D_
Total includes estimated values</t>
        </r>
      </text>
    </comment>
    <comment ref="AM35" authorId="0" shapeId="0">
      <text>
        <r>
          <rPr>
            <sz val="9"/>
            <color indexed="81"/>
            <rFont val="Tahoma"/>
            <family val="2"/>
          </rPr>
          <t xml:space="preserve"> _x000D_
Total incomplete as some values contain CP</t>
        </r>
      </text>
    </comment>
    <comment ref="AN35" authorId="0" shapeId="0">
      <text>
        <r>
          <rPr>
            <sz val="9"/>
            <color indexed="81"/>
            <rFont val="Tahoma"/>
            <family val="2"/>
          </rPr>
          <t xml:space="preserve"> _x000D_
Total incomplete as some values contain CP _x000D_
Total includes estimated values</t>
        </r>
      </text>
    </comment>
    <comment ref="AW35" authorId="0" shapeId="0">
      <text>
        <r>
          <rPr>
            <sz val="9"/>
            <color indexed="81"/>
            <rFont val="Tahoma"/>
            <family val="2"/>
          </rPr>
          <t>2018 expenditure relates to the Library Systems Renewal Project which has since been completed.</t>
        </r>
      </text>
    </comment>
    <comment ref="AZ35" authorId="0" shapeId="0">
      <text>
        <r>
          <rPr>
            <sz val="9"/>
            <color indexed="81"/>
            <rFont val="Tahoma"/>
            <family val="2"/>
          </rPr>
          <t xml:space="preserve"> _x000D_
Total incomplete as some values contain CP</t>
        </r>
      </text>
    </comment>
    <comment ref="BE35" authorId="0" shapeId="0">
      <text>
        <r>
          <rPr>
            <sz val="9"/>
            <color indexed="81"/>
            <rFont val="Tahoma"/>
            <family val="2"/>
          </rPr>
          <t>Includes FTEs for academics employed as Library staff.</t>
        </r>
      </text>
    </comment>
    <comment ref="CR35" authorId="0" shapeId="0">
      <text>
        <r>
          <rPr>
            <sz val="9"/>
            <color indexed="81"/>
            <rFont val="Tahoma"/>
            <family val="2"/>
          </rPr>
          <t>Large difference from 2018 stats due to misinterpretation of requirements in 2018</t>
        </r>
      </text>
    </comment>
    <comment ref="J36" authorId="0" shapeId="0">
      <text>
        <r>
          <rPr>
            <sz val="9"/>
            <color indexed="81"/>
            <rFont val="Tahoma"/>
            <family val="2"/>
          </rPr>
          <t>Cannot be separated out, reported with Book (physical)</t>
        </r>
      </text>
    </comment>
    <comment ref="K36" authorId="0" shapeId="0">
      <text>
        <r>
          <rPr>
            <sz val="9"/>
            <color indexed="81"/>
            <rFont val="Tahoma"/>
            <family val="2"/>
          </rPr>
          <t xml:space="preserve"> _x000D_
Total incomplete as some values contain CP</t>
        </r>
      </text>
    </comment>
    <comment ref="M36" authorId="0" shapeId="0">
      <text>
        <r>
          <rPr>
            <sz val="9"/>
            <color indexed="81"/>
            <rFont val="Tahoma"/>
            <family val="2"/>
          </rPr>
          <t xml:space="preserve"> _x000D_
Total incomplete as some values contain CP</t>
        </r>
      </text>
    </comment>
    <comment ref="AI36" authorId="0" shapeId="0">
      <text>
        <r>
          <rPr>
            <sz val="9"/>
            <color indexed="81"/>
            <rFont val="Tahoma"/>
            <family val="2"/>
          </rPr>
          <t xml:space="preserve">generally journals do not circulate, hence low number. </t>
        </r>
      </text>
    </comment>
    <comment ref="AK36" authorId="0" shapeId="0">
      <text>
        <r>
          <rPr>
            <sz val="9"/>
            <color indexed="81"/>
            <rFont val="Tahoma"/>
            <family val="2"/>
          </rPr>
          <t xml:space="preserve">For music and film this is the number of plays. Vendors who do not provide number of plays or downloads, this usage is not included. </t>
        </r>
      </text>
    </comment>
    <comment ref="AR36" authorId="0" shapeId="0">
      <text>
        <r>
          <rPr>
            <sz val="9"/>
            <color indexed="81"/>
            <rFont val="Tahoma"/>
            <family val="2"/>
          </rPr>
          <t xml:space="preserve">Towards end of 2018 USL withdrew from both Bonus+ and ArticleReach resources sharing consortia, drop in statistics has coincided with withdrawal from these. </t>
        </r>
      </text>
    </comment>
    <comment ref="AS36" authorId="0" shapeId="0">
      <text>
        <r>
          <rPr>
            <sz val="9"/>
            <color indexed="81"/>
            <rFont val="Tahoma"/>
            <family val="2"/>
          </rPr>
          <t xml:space="preserve">Towards end of 2018 USL withdrew from both Bonus+ and ArticleReach resources sharing consortia, which saw a drop in statistics. </t>
        </r>
      </text>
    </comment>
    <comment ref="AT36" authorId="0" shapeId="0">
      <text>
        <r>
          <rPr>
            <sz val="9"/>
            <color indexed="81"/>
            <rFont val="Tahoma"/>
            <family val="2"/>
          </rPr>
          <t xml:space="preserve"> The drop over 2018 is a result of the drop in resources sharing request lending requests, arising from Usyd withdrawal from the BONUS+ resource sharing scheme at end of 2018.</t>
        </r>
      </text>
    </comment>
    <comment ref="AV36" authorId="0" shapeId="0">
      <text>
        <r>
          <rPr>
            <sz val="9"/>
            <color indexed="81"/>
            <rFont val="Tahoma"/>
            <family val="2"/>
          </rPr>
          <t>Includes Fixed-term positions</t>
        </r>
      </text>
    </comment>
    <comment ref="AW36" authorId="0" shapeId="0">
      <text>
        <r>
          <rPr>
            <sz val="9"/>
            <color indexed="81"/>
            <rFont val="Tahoma"/>
            <family val="2"/>
          </rPr>
          <t>cannot be reported separately from our continuing, so included in continuing positions</t>
        </r>
      </text>
    </comment>
    <comment ref="AX36" authorId="0" shapeId="0">
      <text>
        <r>
          <rPr>
            <sz val="9"/>
            <color indexed="81"/>
            <rFont val="Tahoma"/>
            <family val="2"/>
          </rPr>
          <t xml:space="preserve"> _x000D_
Total incomplete as some values contain CP</t>
        </r>
      </text>
    </comment>
    <comment ref="BF36" authorId="0" shapeId="0">
      <text>
        <r>
          <rPr>
            <sz val="9"/>
            <color indexed="81"/>
            <rFont val="Tahoma"/>
            <family val="2"/>
          </rPr>
          <t>Cannot be reported separately from Library Staff FTE: Continuing Positions.</t>
        </r>
      </text>
    </comment>
    <comment ref="BG36" authorId="0" shapeId="0">
      <text>
        <r>
          <rPr>
            <sz val="9"/>
            <color indexed="81"/>
            <rFont val="Tahoma"/>
            <family val="2"/>
          </rPr>
          <t xml:space="preserve"> _x000D_
Total incomplete as some values contain CP</t>
        </r>
      </text>
    </comment>
    <comment ref="CQ36" authorId="0" shapeId="0">
      <text>
        <r>
          <rPr>
            <sz val="9"/>
            <color indexed="81"/>
            <rFont val="Tahoma"/>
            <family val="2"/>
          </rPr>
          <t>As of 2019 only statistics from the Sydney Scholarship Repository are included</t>
        </r>
      </text>
    </comment>
    <comment ref="CR36" authorId="0" shapeId="0">
      <text>
        <r>
          <rPr>
            <sz val="9"/>
            <color indexed="81"/>
            <rFont val="Tahoma"/>
            <family val="2"/>
          </rPr>
          <t>As of 2019 only statistics from the Sydney Scholarship Repository are included</t>
        </r>
      </text>
    </comment>
    <comment ref="CS36" authorId="0" shapeId="0">
      <text>
        <r>
          <rPr>
            <sz val="9"/>
            <color indexed="81"/>
            <rFont val="Tahoma"/>
            <family val="2"/>
          </rPr>
          <t>As of 2019 only statistics from the Sydney Scholarship Repository are included</t>
        </r>
      </text>
    </comment>
    <comment ref="Q37" authorId="0" shapeId="0">
      <text>
        <r>
          <rPr>
            <sz val="9"/>
            <color indexed="81"/>
            <rFont val="Tahoma"/>
            <family val="2"/>
          </rPr>
          <t>Changed the method of counting and the count is lower than previously.</t>
        </r>
      </text>
    </comment>
    <comment ref="AX37" authorId="0" shapeId="0">
      <text>
        <r>
          <rPr>
            <sz val="9"/>
            <color indexed="81"/>
            <rFont val="Tahoma"/>
            <family val="2"/>
          </rPr>
          <t xml:space="preserve"> _x000D_
Total includes NA responses</t>
        </r>
      </text>
    </comment>
    <comment ref="BE37" authorId="0" shapeId="0">
      <text>
        <r>
          <rPr>
            <sz val="9"/>
            <color indexed="81"/>
            <rFont val="Tahoma"/>
            <family val="2"/>
          </rPr>
          <t>Now Library &amp; Cultural Collections</t>
        </r>
      </text>
    </comment>
    <comment ref="AC38" authorId="0" shapeId="0">
      <text>
        <r>
          <rPr>
            <sz val="9"/>
            <color indexed="81"/>
            <rFont val="Tahoma"/>
            <family val="2"/>
          </rPr>
          <t>Includes eBook Central - C4  for Jan - May 2019</t>
        </r>
      </text>
    </comment>
    <comment ref="AD38" authorId="0" shapeId="0">
      <text>
        <r>
          <rPr>
            <sz val="9"/>
            <color indexed="81"/>
            <rFont val="Tahoma"/>
            <family val="2"/>
          </rPr>
          <t>Includes EBook Central</t>
        </r>
      </text>
    </comment>
    <comment ref="AE38" authorId="0" shapeId="0">
      <text>
        <r>
          <rPr>
            <sz val="9"/>
            <color indexed="81"/>
            <rFont val="Tahoma"/>
            <family val="2"/>
          </rPr>
          <t>Includes BONUS+ Supply/Request; ILL +Rapid Supply/Request (eReserve excluded)</t>
        </r>
      </text>
    </comment>
    <comment ref="AH38" authorId="0" shapeId="0">
      <text>
        <r>
          <rPr>
            <sz val="9"/>
            <color indexed="81"/>
            <rFont val="Tahoma"/>
            <family val="2"/>
          </rPr>
          <t>There were no stats where there were a mixture of Counter 4 and Counter 5.</t>
        </r>
      </text>
    </comment>
    <comment ref="C39" authorId="0" shapeId="0">
      <text>
        <r>
          <rPr>
            <sz val="9"/>
            <color indexed="81"/>
            <rFont val="Tahoma"/>
            <family val="2"/>
          </rPr>
          <t>Alma orders received 2019 ebooks</t>
        </r>
      </text>
    </comment>
    <comment ref="D39" authorId="0" shapeId="0">
      <text>
        <r>
          <rPr>
            <sz val="9"/>
            <color indexed="81"/>
            <rFont val="Tahoma"/>
            <family val="2"/>
          </rPr>
          <t>Alma orders received 2019  print books</t>
        </r>
      </text>
    </comment>
    <comment ref="E39" authorId="0" shapeId="0">
      <text>
        <r>
          <rPr>
            <sz val="9"/>
            <color indexed="81"/>
            <rFont val="Tahoma"/>
            <family val="2"/>
          </rPr>
          <t>Tech1 00415</t>
        </r>
      </text>
    </comment>
    <comment ref="F39" authorId="0" shapeId="0">
      <text>
        <r>
          <rPr>
            <sz val="9"/>
            <color indexed="81"/>
            <rFont val="Tahoma"/>
            <family val="2"/>
          </rPr>
          <t>Serials Excel spreadsheet</t>
        </r>
      </text>
    </comment>
    <comment ref="G39" authorId="0" shapeId="0">
      <text>
        <r>
          <rPr>
            <sz val="9"/>
            <color indexed="81"/>
            <rFont val="Tahoma"/>
            <family val="2"/>
          </rPr>
          <t>Serials Excel spreadsheet</t>
        </r>
      </text>
    </comment>
    <comment ref="H39" authorId="0" shapeId="0">
      <text>
        <r>
          <rPr>
            <sz val="9"/>
            <color indexed="81"/>
            <rFont val="Tahoma"/>
            <family val="2"/>
          </rPr>
          <t>cross checked with Tech1 report 00417</t>
        </r>
      </text>
    </comment>
    <comment ref="I39" authorId="0" shapeId="0">
      <text>
        <r>
          <rPr>
            <sz val="9"/>
            <color indexed="81"/>
            <rFont val="Tahoma"/>
            <family val="2"/>
          </rPr>
          <t>Tech1 report 00428</t>
        </r>
      </text>
    </comment>
    <comment ref="P39" authorId="0" shapeId="0">
      <text>
        <r>
          <rPr>
            <sz val="9"/>
            <color indexed="81"/>
            <rFont val="Tahoma"/>
            <family val="2"/>
          </rPr>
          <t>Alma ebooks</t>
        </r>
      </text>
    </comment>
    <comment ref="Q39" authorId="0" shapeId="0">
      <text>
        <r>
          <rPr>
            <sz val="9"/>
            <color indexed="81"/>
            <rFont val="Tahoma"/>
            <family val="2"/>
          </rPr>
          <t>Alma print books</t>
        </r>
      </text>
    </comment>
    <comment ref="S39" authorId="0" shapeId="0">
      <text>
        <r>
          <rPr>
            <sz val="9"/>
            <color indexed="81"/>
            <rFont val="Tahoma"/>
            <family val="2"/>
          </rPr>
          <t>Excel spreadsheet</t>
        </r>
      </text>
    </comment>
    <comment ref="T39" authorId="0" shapeId="0">
      <text>
        <r>
          <rPr>
            <sz val="9"/>
            <color indexed="81"/>
            <rFont val="Tahoma"/>
            <family val="2"/>
          </rPr>
          <t>Excel spreadsheet</t>
        </r>
      </text>
    </comment>
    <comment ref="V39" authorId="0" shapeId="0">
      <text>
        <r>
          <rPr>
            <sz val="9"/>
            <color indexed="81"/>
            <rFont val="Tahoma"/>
            <family val="2"/>
          </rPr>
          <t>Alma videostreams</t>
        </r>
      </text>
    </comment>
    <comment ref="W39" authorId="0" shapeId="0">
      <text>
        <r>
          <rPr>
            <sz val="9"/>
            <color indexed="81"/>
            <rFont val="Tahoma"/>
            <family val="2"/>
          </rPr>
          <t>Alam videos</t>
        </r>
      </text>
    </comment>
    <comment ref="AC39" authorId="0" shapeId="0">
      <text>
        <r>
          <rPr>
            <sz val="9"/>
            <color indexed="81"/>
            <rFont val="Tahoma"/>
            <family val="2"/>
          </rPr>
          <t>Alma report R4 BR2 &amp; JR1, R5 J3 &amp; B3, 2019</t>
        </r>
      </text>
    </comment>
    <comment ref="AD39" authorId="0" shapeId="0">
      <text>
        <r>
          <rPr>
            <sz val="9"/>
            <color indexed="81"/>
            <rFont val="Tahoma"/>
            <family val="2"/>
          </rPr>
          <t>Alma report R4 BR2 &amp; JR1, R5 J3 &amp; B3, 2019</t>
        </r>
      </text>
    </comment>
    <comment ref="AE39" authorId="0" shapeId="0">
      <text>
        <r>
          <rPr>
            <sz val="9"/>
            <color indexed="81"/>
            <rFont val="Tahoma"/>
            <family val="2"/>
          </rPr>
          <t>Alma report CAUL statistics - Total loans and renewals</t>
        </r>
      </text>
    </comment>
    <comment ref="AG39" authorId="0" shapeId="0">
      <text>
        <r>
          <rPr>
            <sz val="9"/>
            <color indexed="81"/>
            <rFont val="Tahoma"/>
            <family val="2"/>
          </rPr>
          <t>Alma report R4 BR2 &amp; JR1, R5 J3 &amp; B3, 2019</t>
        </r>
      </text>
    </comment>
    <comment ref="AH39" authorId="0" shapeId="0">
      <text>
        <r>
          <rPr>
            <sz val="9"/>
            <color indexed="81"/>
            <rFont val="Tahoma"/>
            <family val="2"/>
          </rPr>
          <t>Alma report R4 BR2 &amp; JR1, R5 J3 &amp; B3, 2019</t>
        </r>
      </text>
    </comment>
    <comment ref="AK39" authorId="0" shapeId="0">
      <text>
        <r>
          <rPr>
            <sz val="9"/>
            <color indexed="81"/>
            <rFont val="Tahoma"/>
            <family val="2"/>
          </rPr>
          <t>Kanopy, ASP &amp; ClickView</t>
        </r>
      </text>
    </comment>
    <comment ref="AR39" authorId="0" shapeId="0">
      <text>
        <r>
          <rPr>
            <sz val="9"/>
            <color indexed="81"/>
            <rFont val="Tahoma"/>
            <family val="2"/>
          </rPr>
          <t>ALMA CAUL report Document Delivery</t>
        </r>
      </text>
    </comment>
    <comment ref="AS39" authorId="0" shapeId="0">
      <text>
        <r>
          <rPr>
            <sz val="9"/>
            <color indexed="81"/>
            <rFont val="Tahoma"/>
            <family val="2"/>
          </rPr>
          <t>ALMA CAUL report Document Delivery</t>
        </r>
      </text>
    </comment>
    <comment ref="AT39" authorId="0" shapeId="0">
      <text>
        <r>
          <rPr>
            <sz val="9"/>
            <color indexed="81"/>
            <rFont val="Tahoma"/>
            <family val="2"/>
          </rPr>
          <t>ALMA CAUL report Loans ULANZ Total sharing</t>
        </r>
      </text>
    </comment>
    <comment ref="AV39" authorId="0" shapeId="0">
      <text>
        <r>
          <rPr>
            <sz val="9"/>
            <color indexed="81"/>
            <rFont val="Tahoma"/>
            <family val="2"/>
          </rPr>
          <t>IS admin (JMC)</t>
        </r>
      </text>
    </comment>
    <comment ref="AW39" authorId="0" shapeId="0">
      <text>
        <r>
          <rPr>
            <sz val="9"/>
            <color indexed="81"/>
            <rFont val="Tahoma"/>
            <family val="2"/>
          </rPr>
          <t>IS admin (JMC)</t>
        </r>
      </text>
    </comment>
    <comment ref="AX39" authorId="0" shapeId="0">
      <text>
        <r>
          <rPr>
            <sz val="9"/>
            <color indexed="81"/>
            <rFont val="Tahoma"/>
            <family val="2"/>
          </rPr>
          <t>IS admin (JMC)</t>
        </r>
      </text>
    </comment>
    <comment ref="AY39" authorId="0" shapeId="0">
      <text>
        <r>
          <rPr>
            <sz val="9"/>
            <color indexed="81"/>
            <rFont val="Tahoma"/>
            <family val="2"/>
          </rPr>
          <t>IS admin (JMC)</t>
        </r>
      </text>
    </comment>
    <comment ref="BA39" authorId="0" shapeId="0">
      <text>
        <r>
          <rPr>
            <sz val="9"/>
            <color indexed="81"/>
            <rFont val="Tahoma"/>
            <family val="2"/>
          </rPr>
          <t>IS admin (JMC)</t>
        </r>
      </text>
    </comment>
    <comment ref="BE39" authorId="0" shapeId="0">
      <text>
        <r>
          <rPr>
            <sz val="9"/>
            <color indexed="81"/>
            <rFont val="Tahoma"/>
            <family val="2"/>
          </rPr>
          <t>IS admin (JMC)</t>
        </r>
      </text>
    </comment>
    <comment ref="BF39" authorId="0" shapeId="0">
      <text>
        <r>
          <rPr>
            <sz val="9"/>
            <color indexed="81"/>
            <rFont val="Tahoma"/>
            <family val="2"/>
          </rPr>
          <t>IS admin (JMC)</t>
        </r>
      </text>
    </comment>
    <comment ref="BG39" authorId="0" shapeId="0">
      <text>
        <r>
          <rPr>
            <sz val="9"/>
            <color indexed="81"/>
            <rFont val="Tahoma"/>
            <family val="2"/>
          </rPr>
          <t>IS admin (JMC)</t>
        </r>
      </text>
    </comment>
    <comment ref="BH39" authorId="0" shapeId="0">
      <text>
        <r>
          <rPr>
            <sz val="9"/>
            <color indexed="81"/>
            <rFont val="Tahoma"/>
            <family val="2"/>
          </rPr>
          <t>IS admin (JMC)</t>
        </r>
      </text>
    </comment>
    <comment ref="BI39" authorId="0" shapeId="0">
      <text>
        <r>
          <rPr>
            <sz val="9"/>
            <color indexed="81"/>
            <rFont val="Tahoma"/>
            <family val="2"/>
          </rPr>
          <t>IS admin (JMC)</t>
        </r>
      </text>
    </comment>
    <comment ref="BJ39" authorId="0" shapeId="0">
      <text>
        <r>
          <rPr>
            <sz val="9"/>
            <color indexed="81"/>
            <rFont val="Tahoma"/>
            <family val="2"/>
          </rPr>
          <t>IS admin (JMC)</t>
        </r>
      </text>
    </comment>
    <comment ref="BK39" authorId="0" shapeId="0">
      <text>
        <r>
          <rPr>
            <sz val="9"/>
            <color indexed="81"/>
            <rFont val="Tahoma"/>
            <family val="2"/>
          </rPr>
          <t>IS admin (JMC)</t>
        </r>
      </text>
    </comment>
    <comment ref="BL39" authorId="0" shapeId="0">
      <text>
        <r>
          <rPr>
            <sz val="9"/>
            <color indexed="81"/>
            <rFont val="Tahoma"/>
            <family val="2"/>
          </rPr>
          <t>IS admin (JMC)</t>
        </r>
      </text>
    </comment>
    <comment ref="BM39" authorId="0" shapeId="0">
      <text>
        <r>
          <rPr>
            <sz val="9"/>
            <color indexed="81"/>
            <rFont val="Tahoma"/>
            <family val="2"/>
          </rPr>
          <t>IS admin (JMC)</t>
        </r>
      </text>
    </comment>
    <comment ref="BN39" authorId="0" shapeId="0">
      <text>
        <r>
          <rPr>
            <sz val="9"/>
            <color indexed="81"/>
            <rFont val="Tahoma"/>
            <family val="2"/>
          </rPr>
          <t>IS admin (JMC)</t>
        </r>
      </text>
    </comment>
    <comment ref="BO39" authorId="0" shapeId="0">
      <text>
        <r>
          <rPr>
            <sz val="9"/>
            <color indexed="81"/>
            <rFont val="Tahoma"/>
            <family val="2"/>
          </rPr>
          <t>IS admin (JMC)</t>
        </r>
      </text>
    </comment>
    <comment ref="BP39" authorId="0" shapeId="0">
      <text>
        <r>
          <rPr>
            <sz val="9"/>
            <color indexed="81"/>
            <rFont val="Tahoma"/>
            <family val="2"/>
          </rPr>
          <t>IS admin (JMC)</t>
        </r>
      </text>
    </comment>
    <comment ref="BQ39" authorId="0" shapeId="0">
      <text>
        <r>
          <rPr>
            <sz val="9"/>
            <color indexed="81"/>
            <rFont val="Tahoma"/>
            <family val="2"/>
          </rPr>
          <t>IS admin (JMC)</t>
        </r>
      </text>
    </comment>
    <comment ref="BR39" authorId="0" shapeId="0">
      <text>
        <r>
          <rPr>
            <sz val="9"/>
            <color indexed="81"/>
            <rFont val="Tahoma"/>
            <family val="2"/>
          </rPr>
          <t>IS admin (JMC)</t>
        </r>
      </text>
    </comment>
    <comment ref="CL39" authorId="0" shapeId="0">
      <text>
        <r>
          <rPr>
            <sz val="9"/>
            <color indexed="81"/>
            <rFont val="Tahoma"/>
            <family val="2"/>
          </rPr>
          <t xml:space="preserve">ALMA CAUL report </t>
        </r>
      </text>
    </comment>
    <comment ref="CN39" authorId="0" shapeId="0">
      <text>
        <r>
          <rPr>
            <sz val="9"/>
            <color indexed="81"/>
            <rFont val="Tahoma"/>
            <family val="2"/>
          </rPr>
          <t>Team leader SET</t>
        </r>
      </text>
    </comment>
    <comment ref="CO39" authorId="0" shapeId="0">
      <text>
        <r>
          <rPr>
            <sz val="9"/>
            <color indexed="81"/>
            <rFont val="Tahoma"/>
            <family val="2"/>
          </rPr>
          <t>Team leader SET</t>
        </r>
      </text>
    </comment>
    <comment ref="CQ39" authorId="0" shapeId="0">
      <text>
        <r>
          <rPr>
            <sz val="9"/>
            <color indexed="81"/>
            <rFont val="Tahoma"/>
            <family val="2"/>
          </rPr>
          <t>Research Repository Officer</t>
        </r>
      </text>
    </comment>
    <comment ref="CR39" authorId="0" shapeId="0">
      <text>
        <r>
          <rPr>
            <sz val="9"/>
            <color indexed="81"/>
            <rFont val="Tahoma"/>
            <family val="2"/>
          </rPr>
          <t>Research Repository Officer</t>
        </r>
      </text>
    </comment>
    <comment ref="CS39" authorId="0" shapeId="0">
      <text>
        <r>
          <rPr>
            <sz val="9"/>
            <color indexed="81"/>
            <rFont val="Tahoma"/>
            <family val="2"/>
          </rPr>
          <t>Research Repository Officer</t>
        </r>
      </text>
    </comment>
    <comment ref="P40" authorId="0" shapeId="0">
      <text>
        <r>
          <rPr>
            <sz val="9"/>
            <color indexed="81"/>
            <rFont val="Tahoma"/>
            <family val="2"/>
          </rPr>
          <t>Methodology has been changed for 2019 to extract more specific data.  This has resulted in a reduction in this count and increase in the Other Information Resources category</t>
        </r>
      </text>
    </comment>
    <comment ref="Q40" authorId="0" shapeId="0">
      <text>
        <r>
          <rPr>
            <sz val="9"/>
            <color indexed="81"/>
            <rFont val="Tahoma"/>
            <family val="2"/>
          </rPr>
          <t>Methodology has been changed for 2019 to extract more specific data.  This has resulted in a reduction in this count and increase in the Other Information Resources category</t>
        </r>
      </text>
    </comment>
    <comment ref="T40" authorId="0" shapeId="0">
      <text>
        <r>
          <rPr>
            <sz val="9"/>
            <color indexed="81"/>
            <rFont val="Tahoma"/>
            <family val="2"/>
          </rPr>
          <t xml:space="preserve">Barry J Marshall collection consolidation project included withdrawal of print title holdings where we held the title electronically in perpetuity. </t>
        </r>
      </text>
    </comment>
    <comment ref="V40" authorId="0" shapeId="0">
      <text>
        <r>
          <rPr>
            <sz val="9"/>
            <color indexed="81"/>
            <rFont val="Tahoma"/>
            <family val="2"/>
          </rPr>
          <t>Methodology has been changed for 2019 to extract more specific data.  This has resulted in an increase in this count and decrease in the Books category</t>
        </r>
      </text>
    </comment>
    <comment ref="W40" authorId="0" shapeId="0">
      <text>
        <r>
          <rPr>
            <sz val="9"/>
            <color indexed="81"/>
            <rFont val="Tahoma"/>
            <family val="2"/>
          </rPr>
          <t>Methodology has been changed for 2019 to extract more specific data.  This has resulted in an increase in this count and decrease in the Books category</t>
        </r>
      </text>
    </comment>
    <comment ref="AC40" authorId="0" shapeId="0">
      <text>
        <r>
          <rPr>
            <sz val="9"/>
            <color indexed="81"/>
            <rFont val="Tahoma"/>
            <family val="2"/>
          </rPr>
          <t>Counter 4: JUSP BR2 Number of successful section requests.  Annual summary</t>
        </r>
      </text>
    </comment>
    <comment ref="AD40" authorId="0" shapeId="0">
      <text>
        <r>
          <rPr>
            <sz val="9"/>
            <color indexed="81"/>
            <rFont val="Tahoma"/>
            <family val="2"/>
          </rPr>
          <t>JUSP Counter 5 statistics are not yet available for several significant providers</t>
        </r>
      </text>
    </comment>
    <comment ref="AE40" authorId="0" shapeId="0">
      <text>
        <r>
          <rPr>
            <sz val="9"/>
            <color indexed="81"/>
            <rFont val="Tahoma"/>
            <family val="2"/>
          </rPr>
          <t>Report done by CAS</t>
        </r>
      </text>
    </comment>
    <comment ref="AF40" authorId="0" shapeId="0">
      <text>
        <r>
          <rPr>
            <sz val="9"/>
            <color indexed="81"/>
            <rFont val="Tahoma"/>
            <family val="2"/>
          </rPr>
          <t xml:space="preserve"> _x000D_
Total incomplete as some values contain CP</t>
        </r>
      </text>
    </comment>
    <comment ref="AG40" authorId="0" shapeId="0">
      <text>
        <r>
          <rPr>
            <sz val="9"/>
            <color indexed="81"/>
            <rFont val="Tahoma"/>
            <family val="2"/>
          </rPr>
          <t>Counter 4: JUSP Annual summary of publisher usage (JR1)  - Frontfile (JR1-JR1a) Total. Reduced number due to vendors moving from C4 to C5</t>
        </r>
      </text>
    </comment>
    <comment ref="AH40" authorId="0" shapeId="0">
      <text>
        <r>
          <rPr>
            <sz val="9"/>
            <color indexed="81"/>
            <rFont val="Tahoma"/>
            <family val="2"/>
          </rPr>
          <t xml:space="preserve"> R5: JUSP Summary report Calendar year Total item requested (includes GOA) _x000D_
</t>
        </r>
      </text>
    </comment>
    <comment ref="AI40" authorId="0" shapeId="0">
      <text>
        <r>
          <rPr>
            <sz val="9"/>
            <color indexed="81"/>
            <rFont val="Tahoma"/>
            <family val="2"/>
          </rPr>
          <t>CP</t>
        </r>
      </text>
    </comment>
    <comment ref="AJ40" authorId="0" shapeId="0">
      <text>
        <r>
          <rPr>
            <sz val="9"/>
            <color indexed="81"/>
            <rFont val="Tahoma"/>
            <family val="2"/>
          </rPr>
          <t xml:space="preserve"> _x000D_
Total incomplete as some values contain CP</t>
        </r>
      </text>
    </comment>
    <comment ref="AK40" authorId="0" shapeId="0">
      <text>
        <r>
          <rPr>
            <sz val="9"/>
            <color indexed="81"/>
            <rFont val="Tahoma"/>
            <family val="2"/>
          </rPr>
          <t>Waiting for COUNTER 5 to be in JUSP</t>
        </r>
      </text>
    </comment>
    <comment ref="AL40" authorId="0" shapeId="0">
      <text>
        <r>
          <rPr>
            <sz val="9"/>
            <color indexed="81"/>
            <rFont val="Tahoma"/>
            <family val="2"/>
          </rPr>
          <t>Report done by CAS</t>
        </r>
      </text>
    </comment>
    <comment ref="AM40" authorId="0" shapeId="0">
      <text>
        <r>
          <rPr>
            <sz val="9"/>
            <color indexed="81"/>
            <rFont val="Tahoma"/>
            <family val="2"/>
          </rPr>
          <t xml:space="preserve"> _x000D_
Total incomplete as some values contain CP</t>
        </r>
      </text>
    </comment>
    <comment ref="AN40" authorId="0" shapeId="0">
      <text>
        <r>
          <rPr>
            <sz val="9"/>
            <color indexed="81"/>
            <rFont val="Tahoma"/>
            <family val="2"/>
          </rPr>
          <t xml:space="preserve"> _x000D_
Total incomplete as some values contain CP</t>
        </r>
      </text>
    </comment>
    <comment ref="AO40" authorId="0" shapeId="0">
      <text>
        <r>
          <rPr>
            <sz val="9"/>
            <color indexed="81"/>
            <rFont val="Tahoma"/>
            <family val="2"/>
          </rPr>
          <t xml:space="preserve"> Total incomplete as some values contain CP _x000D_
Total incomplete as some values contain CP</t>
        </r>
      </text>
    </comment>
    <comment ref="AT40" authorId="0" shapeId="0">
      <text>
        <r>
          <rPr>
            <sz val="9"/>
            <color indexed="81"/>
            <rFont val="Tahoma"/>
            <family val="2"/>
          </rPr>
          <t>Counted in Usage Books (Physical)</t>
        </r>
      </text>
    </comment>
    <comment ref="CL40" authorId="0" shapeId="0">
      <text>
        <r>
          <rPr>
            <sz val="9"/>
            <color indexed="81"/>
            <rFont val="Tahoma"/>
            <family val="2"/>
          </rPr>
          <t>Report by NV in ALMA Analytics</t>
        </r>
      </text>
    </comment>
    <comment ref="CN40" authorId="0" shapeId="0">
      <text>
        <r>
          <rPr>
            <sz val="9"/>
            <color indexed="81"/>
            <rFont val="Tahoma"/>
            <family val="2"/>
          </rPr>
          <t>Commenced operating UWA CELT Library in June 2019, and is included in 2019 statistics. Music was closed at end of 2019, and is included in 2019 statistics.</t>
        </r>
      </text>
    </comment>
    <comment ref="CO40" authorId="0" shapeId="0">
      <text>
        <r>
          <rPr>
            <sz val="9"/>
            <color indexed="81"/>
            <rFont val="Tahoma"/>
            <family val="2"/>
          </rPr>
          <t>Only a few additional sit/stand desks were added in 2019. Some spaces were temporarily loaned as faculty spaces during 2019, however the figure recorded does not show these temporary changes.</t>
        </r>
      </text>
    </comment>
    <comment ref="CQ40" authorId="0" shapeId="0">
      <text>
        <r>
          <rPr>
            <sz val="9"/>
            <color indexed="81"/>
            <rFont val="Tahoma"/>
            <family val="2"/>
          </rPr>
          <t>Estimate</t>
        </r>
      </text>
    </comment>
    <comment ref="CS40" authorId="0" shapeId="0">
      <text>
        <r>
          <rPr>
            <sz val="9"/>
            <color indexed="81"/>
            <rFont val="Tahoma"/>
            <family val="2"/>
          </rPr>
          <t>Estimate</t>
        </r>
      </text>
    </comment>
    <comment ref="AF41" authorId="0" shapeId="0">
      <text>
        <r>
          <rPr>
            <sz val="9"/>
            <color indexed="81"/>
            <rFont val="Tahoma"/>
            <family val="2"/>
          </rPr>
          <t xml:space="preserve"> _x000D_
Total incomplete as some values contain CP</t>
        </r>
      </text>
    </comment>
    <comment ref="AJ41" authorId="0" shapeId="0">
      <text>
        <r>
          <rPr>
            <sz val="9"/>
            <color indexed="81"/>
            <rFont val="Tahoma"/>
            <family val="2"/>
          </rPr>
          <t xml:space="preserve"> _x000D_
Total incomplete as some values contain CP</t>
        </r>
      </text>
    </comment>
    <comment ref="AO41" authorId="0" shapeId="0">
      <text>
        <r>
          <rPr>
            <sz val="9"/>
            <color indexed="81"/>
            <rFont val="Tahoma"/>
            <family val="2"/>
          </rPr>
          <t xml:space="preserve"> _x000D_
Total includes NA responses</t>
        </r>
      </text>
    </comment>
    <comment ref="BG41" authorId="0" shapeId="0">
      <text>
        <r>
          <rPr>
            <sz val="9"/>
            <color indexed="81"/>
            <rFont val="Tahoma"/>
            <family val="2"/>
          </rPr>
          <t xml:space="preserve"> _x000D_
Total incomplete as some values contain CP</t>
        </r>
      </text>
    </comment>
    <comment ref="S42" authorId="0" shapeId="0">
      <text>
        <r>
          <rPr>
            <sz val="9"/>
            <color indexed="81"/>
            <rFont val="Tahoma"/>
            <family val="2"/>
          </rPr>
          <t>Free/open access excluded, and remaining titles deduplicated so not counted multiple times. unable to distinguish current/ceased titles</t>
        </r>
      </text>
    </comment>
    <comment ref="AF42" authorId="0" shapeId="0">
      <text>
        <r>
          <rPr>
            <sz val="9"/>
            <color indexed="81"/>
            <rFont val="Tahoma"/>
            <family val="2"/>
          </rPr>
          <t xml:space="preserve"> _x000D_
Total incomplete as some values contain CP</t>
        </r>
      </text>
    </comment>
    <comment ref="AJ42" authorId="0" shapeId="0">
      <text>
        <r>
          <rPr>
            <sz val="9"/>
            <color indexed="81"/>
            <rFont val="Tahoma"/>
            <family val="2"/>
          </rPr>
          <t xml:space="preserve"> _x000D_
Total incomplete as some values contain CP</t>
        </r>
      </text>
    </comment>
    <comment ref="AM42" authorId="0" shapeId="0">
      <text>
        <r>
          <rPr>
            <sz val="9"/>
            <color indexed="81"/>
            <rFont val="Tahoma"/>
            <family val="2"/>
          </rPr>
          <t xml:space="preserve"> _x000D_
Total incomplete as some values contain CP</t>
        </r>
      </text>
    </comment>
    <comment ref="AN42" authorId="0" shapeId="0">
      <text>
        <r>
          <rPr>
            <sz val="9"/>
            <color indexed="81"/>
            <rFont val="Tahoma"/>
            <family val="2"/>
          </rPr>
          <t xml:space="preserve"> _x000D_
Total incomplete as some values contain CP</t>
        </r>
      </text>
    </comment>
    <comment ref="AO42" authorId="0" shapeId="0">
      <text>
        <r>
          <rPr>
            <sz val="9"/>
            <color indexed="81"/>
            <rFont val="Tahoma"/>
            <family val="2"/>
          </rPr>
          <t xml:space="preserve"> _x000D_
Total incomplete as some values contain CP</t>
        </r>
      </text>
    </comment>
    <comment ref="AX42" authorId="0" shapeId="0">
      <text>
        <r>
          <rPr>
            <sz val="9"/>
            <color indexed="81"/>
            <rFont val="Tahoma"/>
            <family val="2"/>
          </rPr>
          <t xml:space="preserve"> _x000D_
Total incomplete as some values contain CP</t>
        </r>
      </text>
    </comment>
    <comment ref="I43" authorId="0" shapeId="0">
      <text>
        <r>
          <rPr>
            <sz val="9"/>
            <color indexed="81"/>
            <rFont val="Tahoma"/>
            <family val="2"/>
          </rPr>
          <t>a number of other resources are paid for as part of package deals so the expenditure figures for these resources arenâ€™t complete</t>
        </r>
      </text>
    </comment>
    <comment ref="K43" authorId="0" shapeId="0">
      <text>
        <r>
          <rPr>
            <sz val="9"/>
            <color indexed="81"/>
            <rFont val="Tahoma"/>
            <family val="2"/>
          </rPr>
          <t xml:space="preserve"> _x000D_
Total includes NA responses</t>
        </r>
      </text>
    </comment>
    <comment ref="M43" authorId="0" shapeId="0">
      <text>
        <r>
          <rPr>
            <sz val="9"/>
            <color indexed="81"/>
            <rFont val="Tahoma"/>
            <family val="2"/>
          </rPr>
          <t xml:space="preserve"> _x000D_
Total includes NA responses</t>
        </r>
      </text>
    </comment>
    <comment ref="AD43" authorId="0" shapeId="0">
      <text>
        <r>
          <rPr>
            <sz val="9"/>
            <color indexed="81"/>
            <rFont val="Tahoma"/>
            <family val="2"/>
          </rPr>
          <t>For 2019, TR_B3 usage was used, where BR2 not available for reporting (CAUL are  specifically requesting Release 5 usage. MRM report in SP for 2019 was combined R4 and R5 reporting - mostly R4)</t>
        </r>
      </text>
    </comment>
    <comment ref="AE43" authorId="0" shapeId="0">
      <text>
        <r>
          <rPr>
            <sz val="9"/>
            <color indexed="81"/>
            <rFont val="Tahoma"/>
            <family val="2"/>
          </rPr>
          <t>Excluding Laptops loaned out.</t>
        </r>
      </text>
    </comment>
    <comment ref="AH43" authorId="0" shapeId="0">
      <text>
        <r>
          <rPr>
            <sz val="9"/>
            <color indexed="81"/>
            <rFont val="Tahoma"/>
            <family val="2"/>
          </rPr>
          <t>For 2019, TR_J3 usage was used, where JR1 not available for reporting (CAUL are specifically requesting Release 5 usage. MRM report in SP for 2019 was combined R4 and R5 reporting - mostly R4)</t>
        </r>
      </text>
    </comment>
    <comment ref="AI43" authorId="0" shapeId="0">
      <text>
        <r>
          <rPr>
            <sz val="9"/>
            <color indexed="81"/>
            <rFont val="Tahoma"/>
            <family val="2"/>
          </rPr>
          <t>We do not loan out physical journals</t>
        </r>
      </text>
    </comment>
    <comment ref="AJ43" authorId="0" shapeId="0">
      <text>
        <r>
          <rPr>
            <sz val="9"/>
            <color indexed="81"/>
            <rFont val="Tahoma"/>
            <family val="2"/>
          </rPr>
          <t xml:space="preserve"> _x000D_
Total includes NA responses</t>
        </r>
      </text>
    </comment>
    <comment ref="AL43" authorId="0" shapeId="0">
      <text>
        <r>
          <rPr>
            <sz val="9"/>
            <color indexed="81"/>
            <rFont val="Tahoma"/>
            <family val="2"/>
          </rPr>
          <t>laptop loans</t>
        </r>
      </text>
    </comment>
    <comment ref="AO43" authorId="0" shapeId="0">
      <text>
        <r>
          <rPr>
            <sz val="9"/>
            <color indexed="81"/>
            <rFont val="Tahoma"/>
            <family val="2"/>
          </rPr>
          <t xml:space="preserve"> _x000D_
Total includes NA responses</t>
        </r>
      </text>
    </comment>
    <comment ref="AW43" authorId="0" shapeId="0">
      <text>
        <r>
          <rPr>
            <sz val="9"/>
            <color indexed="81"/>
            <rFont val="Tahoma"/>
            <family val="2"/>
          </rPr>
          <t>A breakdown of Library Expenditure: Salaries (Continuing Positions) and Library Expenditure: Salaries (Fixed Term Positions) cannot be provided</t>
        </r>
      </text>
    </comment>
    <comment ref="AX43" authorId="0" shapeId="0">
      <text>
        <r>
          <rPr>
            <sz val="9"/>
            <color indexed="81"/>
            <rFont val="Tahoma"/>
            <family val="2"/>
          </rPr>
          <t xml:space="preserve"> _x000D_
Total incomplete as some values contain CP</t>
        </r>
      </text>
    </comment>
    <comment ref="BG43" authorId="0" shapeId="0">
      <text>
        <r>
          <rPr>
            <sz val="9"/>
            <color indexed="81"/>
            <rFont val="Tahoma"/>
            <family val="2"/>
          </rPr>
          <t xml:space="preserve"> _x000D_
Total incomplete as some values contain CP</t>
        </r>
      </text>
    </comment>
    <comment ref="CO43" authorId="0" shapeId="0">
      <text>
        <r>
          <rPr>
            <sz val="9"/>
            <color indexed="81"/>
            <rFont val="Tahoma"/>
            <family val="2"/>
          </rPr>
          <t>* lounges and long ottomans counted as 2 seats, unless clearly bigger.** standard booth = 4 seats, medium = 6 seats, large = 8 seats.  Seats not booths counted.</t>
        </r>
      </text>
    </comment>
    <comment ref="P45" authorId="0" shapeId="0">
      <text>
        <r>
          <rPr>
            <sz val="9"/>
            <color indexed="81"/>
            <rFont val="Tahoma"/>
            <family val="2"/>
          </rPr>
          <t xml:space="preserve">Count can vary considerably from year to year as titles "deemed to be held" include all titles accessible in the PDA pool (which is frequently adjusted). </t>
        </r>
      </text>
    </comment>
    <comment ref="AC45" authorId="0" shapeId="0">
      <text>
        <r>
          <rPr>
            <sz val="9"/>
            <color indexed="81"/>
            <rFont val="Tahoma"/>
            <family val="2"/>
          </rPr>
          <t>We are unable to provide data split between Counter 4 and 5.</t>
        </r>
      </text>
    </comment>
    <comment ref="AD45" authorId="0" shapeId="0">
      <text>
        <r>
          <rPr>
            <sz val="9"/>
            <color indexed="81"/>
            <rFont val="Tahoma"/>
            <family val="2"/>
          </rPr>
          <t>We are unable to provide data split between Counter 4 and 5.</t>
        </r>
      </text>
    </comment>
    <comment ref="AF45" authorId="0" shapeId="0">
      <text>
        <r>
          <rPr>
            <sz val="9"/>
            <color indexed="81"/>
            <rFont val="Tahoma"/>
            <family val="2"/>
          </rPr>
          <t xml:space="preserve">We are unable to provide data split between Counter 4 and 5. </t>
        </r>
      </text>
    </comment>
    <comment ref="AG45" authorId="0" shapeId="0">
      <text>
        <r>
          <rPr>
            <sz val="9"/>
            <color indexed="81"/>
            <rFont val="Tahoma"/>
            <family val="2"/>
          </rPr>
          <t>We are unable to provide data split between Counter 4 and 5.</t>
        </r>
      </text>
    </comment>
    <comment ref="AH45" authorId="0" shapeId="0">
      <text>
        <r>
          <rPr>
            <sz val="9"/>
            <color indexed="81"/>
            <rFont val="Tahoma"/>
            <family val="2"/>
          </rPr>
          <t>We are unable to provide data split between Counter 4 and 5.</t>
        </r>
      </text>
    </comment>
    <comment ref="AK45" authorId="0" shapeId="0">
      <text>
        <r>
          <rPr>
            <sz val="9"/>
            <color indexed="81"/>
            <rFont val="Tahoma"/>
            <family val="2"/>
          </rPr>
          <t>Waiting on stats from ICT</t>
        </r>
      </text>
    </comment>
    <comment ref="AR45" authorId="0" shapeId="0">
      <text>
        <r>
          <rPr>
            <sz val="9"/>
            <color indexed="81"/>
            <rFont val="Tahoma"/>
            <family val="2"/>
          </rPr>
          <t>Increase due to inclusion of ArticleReach statistics</t>
        </r>
      </text>
    </comment>
    <comment ref="AS45" authorId="0" shapeId="0">
      <text>
        <r>
          <rPr>
            <sz val="9"/>
            <color indexed="81"/>
            <rFont val="Tahoma"/>
            <family val="2"/>
          </rPr>
          <t xml:space="preserve">Decrease due to two reasons:_x000D_
1. Two Bonus Libraries left scheme_x000D_
2. Move to new interloan system _x000D_
</t>
        </r>
      </text>
    </comment>
    <comment ref="AV45" authorId="0" shapeId="0">
      <text>
        <r>
          <rPr>
            <sz val="9"/>
            <color indexed="81"/>
            <rFont val="Tahoma"/>
            <family val="2"/>
          </rPr>
          <t>Total salaries figure $6,268,775: we are unable to split between full and fixed term subtotals</t>
        </r>
      </text>
    </comment>
    <comment ref="AW45" authorId="0" shapeId="0">
      <text>
        <r>
          <rPr>
            <sz val="9"/>
            <color indexed="81"/>
            <rFont val="Tahoma"/>
            <family val="2"/>
          </rPr>
          <t>Total salaries figure $6,268,775: we are unable to split between full and fixed term subtotals</t>
        </r>
      </text>
    </comment>
    <comment ref="AX45" authorId="0" shapeId="0">
      <text>
        <r>
          <rPr>
            <sz val="9"/>
            <color indexed="81"/>
            <rFont val="Tahoma"/>
            <family val="2"/>
          </rPr>
          <t xml:space="preserve">Total salaries figure $6,268,775: we are unable to split between full and fixed term subtotals </t>
        </r>
      </text>
    </comment>
    <comment ref="AY45" authorId="0" shapeId="0">
      <text>
        <r>
          <rPr>
            <sz val="9"/>
            <color indexed="81"/>
            <rFont val="Tahoma"/>
            <family val="2"/>
          </rPr>
          <t>We are unable to split between full and fixed term subtotals</t>
        </r>
      </text>
    </comment>
    <comment ref="AZ45" authorId="0" shapeId="0">
      <text>
        <r>
          <rPr>
            <sz val="9"/>
            <color indexed="81"/>
            <rFont val="Tahoma"/>
            <family val="2"/>
          </rPr>
          <t>We are unable to split between full and fixed term subtotals</t>
        </r>
      </text>
    </comment>
    <comment ref="BT45" authorId="0" shapeId="0">
      <text>
        <r>
          <rPr>
            <sz val="9"/>
            <color indexed="81"/>
            <rFont val="Tahoma"/>
            <family val="2"/>
          </rPr>
          <t>There are staff  holding both academic and professional positions.</t>
        </r>
      </text>
    </comment>
    <comment ref="BU45" authorId="0" shapeId="0">
      <text>
        <r>
          <rPr>
            <sz val="9"/>
            <color indexed="81"/>
            <rFont val="Tahoma"/>
            <family val="2"/>
          </rPr>
          <t>There are staff  holding both academic and professional positions.</t>
        </r>
      </text>
    </comment>
    <comment ref="BV45" authorId="0" shapeId="0">
      <text>
        <r>
          <rPr>
            <sz val="9"/>
            <color indexed="81"/>
            <rFont val="Tahoma"/>
            <family val="2"/>
          </rPr>
          <t>There are staff  holding both academic and professional positions.</t>
        </r>
      </text>
    </comment>
    <comment ref="Q46" authorId="0" shapeId="0">
      <text>
        <r>
          <rPr>
            <sz val="9"/>
            <color indexed="81"/>
            <rFont val="Tahoma"/>
            <family val="2"/>
          </rPr>
          <t>Sustained weeding is occurring</t>
        </r>
      </text>
    </comment>
    <comment ref="T46" authorId="0" shapeId="0">
      <text>
        <r>
          <rPr>
            <sz val="9"/>
            <color indexed="81"/>
            <rFont val="Tahoma"/>
            <family val="2"/>
          </rPr>
          <t>some weeding and a new manner of reporting may be leading to more accurate numbers</t>
        </r>
      </text>
    </comment>
    <comment ref="V46" authorId="0" shapeId="0">
      <text>
        <r>
          <rPr>
            <sz val="9"/>
            <color indexed="81"/>
            <rFont val="Tahoma"/>
            <family val="2"/>
          </rPr>
          <t>Newspaper_x000D_
Map_x000D_
Streaming Video</t>
        </r>
      </text>
    </comment>
    <comment ref="W46" authorId="0" shapeId="0">
      <text>
        <r>
          <rPr>
            <sz val="9"/>
            <color indexed="81"/>
            <rFont val="Tahoma"/>
            <family val="2"/>
          </rPr>
          <t>weeded dvds</t>
        </r>
      </text>
    </comment>
    <comment ref="AF46" authorId="0" shapeId="0">
      <text>
        <r>
          <rPr>
            <sz val="9"/>
            <color indexed="81"/>
            <rFont val="Tahoma"/>
            <family val="2"/>
          </rPr>
          <t xml:space="preserve"> _x000D_
Total incomplete as some values contain CP</t>
        </r>
      </text>
    </comment>
    <comment ref="AG46" authorId="0" shapeId="0">
      <text>
        <r>
          <rPr>
            <sz val="9"/>
            <color indexed="81"/>
            <rFont val="Tahoma"/>
            <family val="2"/>
          </rPr>
          <t>more accurate this year</t>
        </r>
      </text>
    </comment>
    <comment ref="AJ46" authorId="0" shapeId="0">
      <text>
        <r>
          <rPr>
            <sz val="9"/>
            <color indexed="81"/>
            <rFont val="Tahoma"/>
            <family val="2"/>
          </rPr>
          <t xml:space="preserve"> _x000D_
Total incomplete as some values contain CP</t>
        </r>
      </text>
    </comment>
    <comment ref="AN46" authorId="0" shapeId="0">
      <text>
        <r>
          <rPr>
            <sz val="9"/>
            <color indexed="81"/>
            <rFont val="Tahoma"/>
            <family val="2"/>
          </rPr>
          <t xml:space="preserve"> _x000D_
Total incomplete as some values contain CP</t>
        </r>
      </text>
    </comment>
    <comment ref="AT46" authorId="0" shapeId="0">
      <text>
        <r>
          <rPr>
            <sz val="9"/>
            <color indexed="81"/>
            <rFont val="Tahoma"/>
            <family val="2"/>
          </rPr>
          <t>unknown - strongly suspected to be 0 since low membership in this category</t>
        </r>
      </text>
    </comment>
    <comment ref="AV46" authorId="0" shapeId="0">
      <text>
        <r>
          <rPr>
            <sz val="9"/>
            <color indexed="81"/>
            <rFont val="Tahoma"/>
            <family val="2"/>
          </rPr>
          <t>Previous year was reporting larger unit data, not just library staff</t>
        </r>
      </text>
    </comment>
    <comment ref="AW46" authorId="0" shapeId="0">
      <text>
        <r>
          <rPr>
            <sz val="9"/>
            <color indexed="81"/>
            <rFont val="Tahoma"/>
            <family val="2"/>
          </rPr>
          <t>Previous year was reporting larger unit data, not just library staff</t>
        </r>
      </text>
    </comment>
    <comment ref="BA46" authorId="0" shapeId="0">
      <text>
        <r>
          <rPr>
            <sz val="9"/>
            <color indexed="81"/>
            <rFont val="Tahoma"/>
            <family val="2"/>
          </rPr>
          <t>Previous year was reporting larger unit data, not just library staff</t>
        </r>
      </text>
    </comment>
    <comment ref="BE46" authorId="0" shapeId="0">
      <text>
        <r>
          <rPr>
            <sz val="9"/>
            <color indexed="81"/>
            <rFont val="Tahoma"/>
            <family val="2"/>
          </rPr>
          <t>Previous number was a different definition of 'library' staff.  this includes UL, some Admin, Research team and more traditional library functions.</t>
        </r>
      </text>
    </comment>
    <comment ref="BH46" authorId="0" shapeId="0">
      <text>
        <r>
          <rPr>
            <sz val="9"/>
            <color indexed="81"/>
            <rFont val="Tahoma"/>
            <family val="2"/>
          </rPr>
          <t>NA</t>
        </r>
      </text>
    </comment>
    <comment ref="CL46" authorId="0" shapeId="0">
      <text>
        <r>
          <rPr>
            <sz val="9"/>
            <color indexed="81"/>
            <rFont val="Tahoma"/>
            <family val="2"/>
          </rPr>
          <t>more accurate reporting now available - includes guests at university</t>
        </r>
      </text>
    </comment>
    <comment ref="CO46" authorId="0" shapeId="0">
      <text>
        <r>
          <rPr>
            <sz val="9"/>
            <color indexed="81"/>
            <rFont val="Tahoma"/>
            <family val="2"/>
          </rPr>
          <t>L0(487)_x000D_
L1(454)_x000D_
L2(159)</t>
        </r>
      </text>
    </comment>
    <comment ref="CS46" authorId="0" shapeId="0">
      <text>
        <r>
          <rPr>
            <sz val="9"/>
            <color indexed="81"/>
            <rFont val="Tahoma"/>
            <family val="2"/>
          </rPr>
          <t>Estimated based on previous years usage.  Reporting is google analytics of downloads from repository</t>
        </r>
      </text>
    </comment>
    <comment ref="L47" authorId="0" shapeId="0">
      <text>
        <r>
          <rPr>
            <sz val="9"/>
            <color indexed="81"/>
            <rFont val="Tahoma"/>
            <family val="2"/>
          </rPr>
          <t xml:space="preserve"> _x000D_
Total incomplete as some values contain CP</t>
        </r>
      </text>
    </comment>
    <comment ref="M47" authorId="0" shapeId="0">
      <text>
        <r>
          <rPr>
            <sz val="9"/>
            <color indexed="81"/>
            <rFont val="Tahoma"/>
            <family val="2"/>
          </rPr>
          <t xml:space="preserve"> _x000D_
Total incomplete as some values contain CP</t>
        </r>
      </text>
    </comment>
    <comment ref="AC47" authorId="0" shapeId="0">
      <text>
        <r>
          <rPr>
            <sz val="9"/>
            <color indexed="81"/>
            <rFont val="Tahoma"/>
            <family val="2"/>
          </rPr>
          <t>Data is part COUNTER 4, part COUNTER 5</t>
        </r>
      </text>
    </comment>
    <comment ref="AD47" authorId="0" shapeId="0">
      <text>
        <r>
          <rPr>
            <sz val="9"/>
            <color indexed="81"/>
            <rFont val="Tahoma"/>
            <family val="2"/>
          </rPr>
          <t>Data is part COUNTER 4, part COUNTER 5</t>
        </r>
      </text>
    </comment>
    <comment ref="AG47" authorId="0" shapeId="0">
      <text>
        <r>
          <rPr>
            <sz val="9"/>
            <color indexed="81"/>
            <rFont val="Tahoma"/>
            <family val="2"/>
          </rPr>
          <t>Data is part COUNTER 4, part COUNTER 5</t>
        </r>
      </text>
    </comment>
    <comment ref="AH47" authorId="0" shapeId="0">
      <text>
        <r>
          <rPr>
            <sz val="9"/>
            <color indexed="81"/>
            <rFont val="Tahoma"/>
            <family val="2"/>
          </rPr>
          <t>2019 data is part COUNTER 4, part COUNTER 5</t>
        </r>
      </text>
    </comment>
    <comment ref="AJ47" authorId="0" shapeId="0">
      <text>
        <r>
          <rPr>
            <sz val="9"/>
            <color indexed="81"/>
            <rFont val="Tahoma"/>
            <family val="2"/>
          </rPr>
          <t xml:space="preserve"> _x000D_
Total incomplete as some values contain CP</t>
        </r>
      </text>
    </comment>
    <comment ref="AM47" authorId="0" shapeId="0">
      <text>
        <r>
          <rPr>
            <sz val="9"/>
            <color indexed="81"/>
            <rFont val="Tahoma"/>
            <family val="2"/>
          </rPr>
          <t xml:space="preserve"> _x000D_
Total incomplete as some values contain CP</t>
        </r>
      </text>
    </comment>
    <comment ref="AN47" authorId="0" shapeId="0">
      <text>
        <r>
          <rPr>
            <sz val="9"/>
            <color indexed="81"/>
            <rFont val="Tahoma"/>
            <family val="2"/>
          </rPr>
          <t xml:space="preserve"> _x000D_
Total incomplete as some values contain CP</t>
        </r>
      </text>
    </comment>
    <comment ref="AO47" authorId="0" shapeId="0">
      <text>
        <r>
          <rPr>
            <sz val="9"/>
            <color indexed="81"/>
            <rFont val="Tahoma"/>
            <family val="2"/>
          </rPr>
          <t xml:space="preserve"> _x000D_
Total incomplete as some values contain CP</t>
        </r>
      </text>
    </comment>
    <comment ref="BT47" authorId="0" shapeId="0">
      <text>
        <r>
          <rPr>
            <sz val="9"/>
            <color indexed="81"/>
            <rFont val="Tahoma"/>
            <family val="2"/>
          </rPr>
          <t>As at September 2019</t>
        </r>
      </text>
    </comment>
    <comment ref="BU47" authorId="0" shapeId="0">
      <text>
        <r>
          <rPr>
            <sz val="9"/>
            <color indexed="81"/>
            <rFont val="Tahoma"/>
            <family val="2"/>
          </rPr>
          <t>As at September 2019</t>
        </r>
      </text>
    </comment>
    <comment ref="BV47" authorId="0" shapeId="0">
      <text>
        <r>
          <rPr>
            <sz val="9"/>
            <color indexed="81"/>
            <rFont val="Tahoma"/>
            <family val="2"/>
          </rPr>
          <t>As at September 2019</t>
        </r>
      </text>
    </comment>
    <comment ref="CH47" authorId="0" shapeId="0">
      <text>
        <r>
          <rPr>
            <sz val="9"/>
            <color indexed="81"/>
            <rFont val="Tahoma"/>
            <family val="2"/>
          </rPr>
          <t>As at September 2019</t>
        </r>
      </text>
    </comment>
    <comment ref="BA48" authorId="0" shapeId="0">
      <text>
        <r>
          <rPr>
            <sz val="9"/>
            <color indexed="81"/>
            <rFont val="Tahoma"/>
            <family val="2"/>
          </rPr>
          <t>Amended 10/06/2020</t>
        </r>
      </text>
    </comment>
    <comment ref="BC48" authorId="0" shapeId="0">
      <text>
        <r>
          <rPr>
            <sz val="9"/>
            <color indexed="81"/>
            <rFont val="Tahoma"/>
            <family val="2"/>
          </rPr>
          <t>Amended 10/06/2020</t>
        </r>
      </text>
    </comment>
    <comment ref="CN48" authorId="0" shapeId="0">
      <text>
        <r>
          <rPr>
            <sz val="9"/>
            <color indexed="81"/>
            <rFont val="Tahoma"/>
            <family val="2"/>
          </rPr>
          <t>Three separate libraries consolidated within General Library during 2019.</t>
        </r>
      </text>
    </comment>
    <comment ref="T49" authorId="0" shapeId="0">
      <text>
        <r>
          <rPr>
            <sz val="9"/>
            <color indexed="81"/>
            <rFont val="Tahoma"/>
            <family val="2"/>
          </rPr>
          <t>Getting some mixed data from different reports so there are probably some coding errors - hence recorded as an estimate</t>
        </r>
      </text>
    </comment>
    <comment ref="U49" authorId="0" shapeId="0">
      <text>
        <r>
          <rPr>
            <sz val="9"/>
            <color indexed="81"/>
            <rFont val="Tahoma"/>
            <family val="2"/>
          </rPr>
          <t xml:space="preserve"> _x000D_
Total includes estimated values</t>
        </r>
      </text>
    </comment>
    <comment ref="X49" authorId="0" shapeId="0">
      <text>
        <r>
          <rPr>
            <sz val="9"/>
            <color indexed="81"/>
            <rFont val="Tahoma"/>
            <family val="2"/>
          </rPr>
          <t xml:space="preserve"> _x000D_
Total includes estimated values</t>
        </r>
      </text>
    </comment>
    <comment ref="Z49" authorId="0" shapeId="0">
      <text>
        <r>
          <rPr>
            <sz val="9"/>
            <color indexed="81"/>
            <rFont val="Tahoma"/>
            <family val="2"/>
          </rPr>
          <t xml:space="preserve"> _x000D_
Total includes estimated values</t>
        </r>
      </text>
    </comment>
    <comment ref="AH49" authorId="0" shapeId="0">
      <text>
        <r>
          <rPr>
            <sz val="9"/>
            <color indexed="81"/>
            <rFont val="Tahoma"/>
            <family val="2"/>
          </rPr>
          <t>We have opted to record only COUNTER r4 as our COUNTER r4 usage is more complete for 2019.  The COUNTER r5 usage we have is incomplete because some publishers have not implemented COUNTER r5 yet.</t>
        </r>
      </text>
    </comment>
    <comment ref="AJ49" authorId="0" shapeId="0">
      <text>
        <r>
          <rPr>
            <sz val="9"/>
            <color indexed="81"/>
            <rFont val="Tahoma"/>
            <family val="2"/>
          </rPr>
          <t xml:space="preserve"> _x000D_
Total incomplete as some values contain CP</t>
        </r>
      </text>
    </comment>
    <comment ref="AK49" authorId="0" shapeId="0">
      <text>
        <r>
          <rPr>
            <sz val="9"/>
            <color indexed="81"/>
            <rFont val="Tahoma"/>
            <family val="2"/>
          </rPr>
          <t>This figure is a guesstimate.  Kanopy 11,024 unique visitor sessions, 13,356 video page browsed, 3,517 videos played, 103,100 minutes viewed. Alexander Street Press: number of Successful Multimedia Full Content Unit Requests by Month and Collection; 194; eTV: views: 22,648; Downloads: 130. Primal Pictures: total logins: 1153; total duration hours 549.  HS Talks 39 views GDC Vault 240 plays</t>
        </r>
      </text>
    </comment>
    <comment ref="AM49" authorId="0" shapeId="0">
      <text>
        <r>
          <rPr>
            <sz val="9"/>
            <color indexed="81"/>
            <rFont val="Tahoma"/>
            <family val="2"/>
          </rPr>
          <t xml:space="preserve"> _x000D_
Total includes estimated values</t>
        </r>
      </text>
    </comment>
    <comment ref="AN49" authorId="0" shapeId="0">
      <text>
        <r>
          <rPr>
            <sz val="9"/>
            <color indexed="81"/>
            <rFont val="Tahoma"/>
            <family val="2"/>
          </rPr>
          <t xml:space="preserve"> _x000D_
Total incomplete as some values contain CP _x000D_
Total includes estimated values</t>
        </r>
      </text>
    </comment>
    <comment ref="AR49" authorId="0" shapeId="0">
      <text>
        <r>
          <rPr>
            <sz val="9"/>
            <color indexed="81"/>
            <rFont val="Tahoma"/>
            <family val="2"/>
          </rPr>
          <t>More resources can be found Open Access or via subscription journals and it depends on student's requirement.  Also increased purchasing items rather than traditional Document Delivery</t>
        </r>
      </text>
    </comment>
    <comment ref="AS49" authorId="0" shapeId="0">
      <text>
        <r>
          <rPr>
            <sz val="9"/>
            <color indexed="81"/>
            <rFont val="Tahoma"/>
            <family val="2"/>
          </rPr>
          <t xml:space="preserve">Other institutions have similar access to large journal packages meaning the demand for interloans is lower.  In some cases subscription licences also prohibit supply on interloan. In late 2018 all NZ libraries switched to WorldShare ILL and some created a reciprocal group for zero-charges interloans.  Our library is less preferred as a supplier since as we charge fees.  </t>
        </r>
      </text>
    </comment>
    <comment ref="CQ49" authorId="0" shapeId="0">
      <text>
        <r>
          <rPr>
            <sz val="9"/>
            <color indexed="81"/>
            <rFont val="Tahoma"/>
            <family val="2"/>
          </rPr>
          <t>Symplectic Elements has meant a marked increase in the number of green open access submissions.</t>
        </r>
      </text>
    </comment>
    <comment ref="CS49" authorId="0" shapeId="0">
      <text>
        <r>
          <rPr>
            <sz val="9"/>
            <color indexed="81"/>
            <rFont val="Tahoma"/>
            <family val="2"/>
          </rPr>
          <t>Google Analytics sessions</t>
        </r>
      </text>
    </comment>
    <comment ref="T50" authorId="0" shapeId="0">
      <text>
        <r>
          <rPr>
            <sz val="9"/>
            <color indexed="81"/>
            <rFont val="Tahoma"/>
            <family val="2"/>
          </rPr>
          <t>Significant reduction from 2018 is mostly due to data clean up, with some cancellations.</t>
        </r>
      </text>
    </comment>
    <comment ref="AX50" authorId="0" shapeId="0">
      <text>
        <r>
          <rPr>
            <sz val="9"/>
            <color indexed="81"/>
            <rFont val="Tahoma"/>
            <family val="2"/>
          </rPr>
          <t xml:space="preserve"> _x000D_
Total includes NA responses</t>
        </r>
      </text>
    </comment>
    <comment ref="BG50" authorId="0" shapeId="0">
      <text>
        <r>
          <rPr>
            <sz val="9"/>
            <color indexed="81"/>
            <rFont val="Tahoma"/>
            <family val="2"/>
          </rPr>
          <t xml:space="preserve"> _x000D_
Total includes NA responses</t>
        </r>
      </text>
    </comment>
    <comment ref="CL50" authorId="0" shapeId="0">
      <text>
        <r>
          <rPr>
            <sz val="9"/>
            <color indexed="81"/>
            <rFont val="Tahoma"/>
            <family val="2"/>
          </rPr>
          <t>Hocken, Otago Museum, District Health Boards, ULANZ. Otago Polytechnic was not included for 2019 as this is provided via Department of Education.</t>
        </r>
      </text>
    </comment>
    <comment ref="V51" authorId="0" shapeId="0">
      <text>
        <r>
          <rPr>
            <sz val="9"/>
            <color indexed="81"/>
            <rFont val="Tahoma"/>
            <family val="2"/>
          </rPr>
          <t>Kanopy titles removed.</t>
        </r>
      </text>
    </comment>
    <comment ref="AJ51" authorId="0" shapeId="0">
      <text>
        <r>
          <rPr>
            <sz val="9"/>
            <color indexed="81"/>
            <rFont val="Tahoma"/>
            <family val="2"/>
          </rPr>
          <t xml:space="preserve"> _x000D_
Total includes NA responses</t>
        </r>
      </text>
    </comment>
    <comment ref="AM51" authorId="0" shapeId="0">
      <text>
        <r>
          <rPr>
            <sz val="9"/>
            <color indexed="81"/>
            <rFont val="Tahoma"/>
            <family val="2"/>
          </rPr>
          <t xml:space="preserve"> _x000D_
Total incomplete as some values contain CP</t>
        </r>
      </text>
    </comment>
    <comment ref="AN51" authorId="0" shapeId="0">
      <text>
        <r>
          <rPr>
            <sz val="9"/>
            <color indexed="81"/>
            <rFont val="Tahoma"/>
            <family val="2"/>
          </rPr>
          <t xml:space="preserve"> _x000D_
Total incomplete as some values contain CP _x000D_
Total includes NA responses</t>
        </r>
      </text>
    </comment>
    <comment ref="BG51" authorId="0" shapeId="0">
      <text>
        <r>
          <rPr>
            <sz val="9"/>
            <color indexed="81"/>
            <rFont val="Tahoma"/>
            <family val="2"/>
          </rPr>
          <t>A breakdown of Library Staff FTE: Continuing Positions and Library Staff FTE: Fixed Term Positions) cannot be provided</t>
        </r>
      </text>
    </comment>
    <comment ref="BA52" authorId="0" shapeId="0">
      <text>
        <r>
          <rPr>
            <sz val="9"/>
            <color indexed="81"/>
            <rFont val="Tahoma"/>
            <family val="2"/>
          </rPr>
          <t>Amended 10/06/2020</t>
        </r>
      </text>
    </comment>
    <comment ref="BC52" authorId="0" shapeId="0">
      <text>
        <r>
          <rPr>
            <sz val="9"/>
            <color indexed="81"/>
            <rFont val="Tahoma"/>
            <family val="2"/>
          </rPr>
          <t>Amended 10/06/2020</t>
        </r>
      </text>
    </comment>
    <comment ref="CL52" authorId="0" shapeId="0">
      <text>
        <r>
          <rPr>
            <sz val="9"/>
            <color indexed="81"/>
            <rFont val="Tahoma"/>
            <family val="2"/>
          </rPr>
          <t>10 ULANZ + 1,420 (Active Alumni, Readers, Privilige Borrowers)</t>
        </r>
      </text>
    </comment>
  </commentList>
</comments>
</file>

<file path=xl/sharedStrings.xml><?xml version="1.0" encoding="utf-8"?>
<sst xmlns="http://schemas.openxmlformats.org/spreadsheetml/2006/main" count="362" uniqueCount="159">
  <si>
    <t>Valid Number</t>
  </si>
  <si>
    <t>Upper Quartile</t>
  </si>
  <si>
    <t>Lower Quartile</t>
  </si>
  <si>
    <t>Median</t>
  </si>
  <si>
    <t>Standard Deviation</t>
  </si>
  <si>
    <t>Mean</t>
  </si>
  <si>
    <t>Total</t>
  </si>
  <si>
    <t>Sub Total - New Zealand</t>
  </si>
  <si>
    <t>Sub Total - Australia</t>
  </si>
  <si>
    <t>Victoria University of Wellington</t>
  </si>
  <si>
    <t>CP</t>
  </si>
  <si>
    <t>University of Waikato</t>
  </si>
  <si>
    <t>University of Otago</t>
  </si>
  <si>
    <t>University of Canterbury</t>
  </si>
  <si>
    <t>University of Auckland</t>
  </si>
  <si>
    <t>Massey University</t>
  </si>
  <si>
    <t>Lincoln University</t>
  </si>
  <si>
    <t>New Zealand</t>
  </si>
  <si>
    <t>Western Sydney University</t>
  </si>
  <si>
    <t>Victoria University</t>
  </si>
  <si>
    <t>University of Wollongong</t>
  </si>
  <si>
    <t>University of Western Australia</t>
  </si>
  <si>
    <t>University of Tasmania</t>
  </si>
  <si>
    <t>University of Sydney</t>
  </si>
  <si>
    <t>University of Southern Queensland</t>
  </si>
  <si>
    <t>University of South Australia</t>
  </si>
  <si>
    <t>University of Queensland</t>
  </si>
  <si>
    <t>University of Newcastle</t>
  </si>
  <si>
    <t>University of New South Wales</t>
  </si>
  <si>
    <t>University of New England</t>
  </si>
  <si>
    <t>University of Melbourne</t>
  </si>
  <si>
    <t>University of Canberra</t>
  </si>
  <si>
    <t>University of Adelaide</t>
  </si>
  <si>
    <t>Swinburne University of Technology</t>
  </si>
  <si>
    <t>Southern Cross University</t>
  </si>
  <si>
    <t>RMIT University</t>
  </si>
  <si>
    <t>Queensland University of Technology</t>
  </si>
  <si>
    <t>Murdoch University</t>
  </si>
  <si>
    <t>Monash University</t>
  </si>
  <si>
    <t>Macquarie University</t>
  </si>
  <si>
    <t>La Trobe University</t>
  </si>
  <si>
    <t>James Cook University</t>
  </si>
  <si>
    <t>Griffith University</t>
  </si>
  <si>
    <t>Flinders University of South Australia</t>
  </si>
  <si>
    <t>Edith Cowan University</t>
  </si>
  <si>
    <t>Deakin University</t>
  </si>
  <si>
    <t>Curtin University</t>
  </si>
  <si>
    <t>Charles Sturt University</t>
  </si>
  <si>
    <t>Central Queensland University</t>
  </si>
  <si>
    <t>Bond University</t>
  </si>
  <si>
    <t>Australian National University</t>
  </si>
  <si>
    <t>Australian Catholic University</t>
  </si>
  <si>
    <t>Australia</t>
  </si>
  <si>
    <t>OPTIONAL</t>
  </si>
  <si>
    <t>Population: Total Persons</t>
  </si>
  <si>
    <t>INSTITUTIONAL REPOSITORY</t>
  </si>
  <si>
    <t>LIBRARY EXPENDITURE</t>
  </si>
  <si>
    <t>LIBRARY STAFF</t>
  </si>
  <si>
    <t xml:space="preserve">Expenditure: All Information Resources (TOTAL) </t>
  </si>
  <si>
    <t>Institutional Repository: Research Outputs</t>
  </si>
  <si>
    <t>Institutional Repository: Research Outputs (Usage)</t>
  </si>
  <si>
    <t>Information Resources: Sharing (Loaned Items)</t>
  </si>
  <si>
    <t>1A: INFORMATION RESOURCES: EXPENDITURE</t>
  </si>
  <si>
    <t>1B: INFORMATION RESOURCES: TITLE HOLDINGS</t>
  </si>
  <si>
    <t>1C: INFORMATION RESOURCES: USAGE</t>
  </si>
  <si>
    <t>1D: INFORMATION RESOURCES: SHARING</t>
  </si>
  <si>
    <t>LIBRARY CLIENTS (POPULATION)</t>
  </si>
  <si>
    <t>LIBRARY FACILITIES</t>
  </si>
  <si>
    <t>Expenditure: Books (Digital)</t>
  </si>
  <si>
    <t>Expenditure: Books (Physical)</t>
  </si>
  <si>
    <t>Expenditure: Books (TOTAL)</t>
  </si>
  <si>
    <t>Expenditure: Journals (Digital)</t>
  </si>
  <si>
    <t>Expenditure: Journals (Physical)</t>
  </si>
  <si>
    <t>Expenditure: Journals (TOTAL)</t>
  </si>
  <si>
    <t>Expenditure: Other Information Resources (Digital)</t>
  </si>
  <si>
    <t>Expenditure: Other Information Resources (Physical)</t>
  </si>
  <si>
    <t>Expenditure: Other Information Resources (TOTAL)</t>
  </si>
  <si>
    <t>Expenditure: All Information Resources (Digital)</t>
  </si>
  <si>
    <t>Expenditure: All Information Resources (Physical)</t>
  </si>
  <si>
    <t>Title Holdings: Books (Digital)</t>
  </si>
  <si>
    <t>Title Holdings: Books (Physical)</t>
  </si>
  <si>
    <t xml:space="preserve">Title Holdings: Books (TOTAL) </t>
  </si>
  <si>
    <t>Title Holdings: Journals (Digital)</t>
  </si>
  <si>
    <t>Title Holdings: Journals (Physical)</t>
  </si>
  <si>
    <t>Title Holdings: Journals (TOTAL)</t>
  </si>
  <si>
    <t>Title Holdings: Other Information Resources (Digital)</t>
  </si>
  <si>
    <t>Title Holdings: Other Information Resources (Physical)</t>
  </si>
  <si>
    <t>Title Holdings: Other Information Resources (TOTAL)</t>
  </si>
  <si>
    <t xml:space="preserve">Title Holdings: All Information Resources (Digital) </t>
  </si>
  <si>
    <t>Title Holdings: All Information Resources (Physical)</t>
  </si>
  <si>
    <t>Title Holdings: All Information Resources (TOTAL)</t>
  </si>
  <si>
    <t>Usage: Books (Physical)</t>
  </si>
  <si>
    <t>Usage: Books (TOTAL)</t>
  </si>
  <si>
    <t>Usage: Journals (Physical)</t>
  </si>
  <si>
    <t>Usage: Journals (TOTAL)</t>
  </si>
  <si>
    <t>Usage: Other Information Resources (Digital)</t>
  </si>
  <si>
    <t>Usage: Other Information Resources (Physical)</t>
  </si>
  <si>
    <t xml:space="preserve">Usage: Other Information Resources (TOTAL) </t>
  </si>
  <si>
    <t xml:space="preserve">Usage: All Information Resources (Digital) </t>
  </si>
  <si>
    <t xml:space="preserve">Usage: All Information Resources (Physical) </t>
  </si>
  <si>
    <t xml:space="preserve">Usage: All Information Resources (TOTAL) </t>
  </si>
  <si>
    <t>Information Resources: Sharing (Received Items)</t>
  </si>
  <si>
    <t>Information Resources: Sharing (Supplied Items)</t>
  </si>
  <si>
    <t>Library Expenditure: Salaries (Continuing Positions)</t>
  </si>
  <si>
    <t>Library Expenditure: Salaries (Fixed Term Positions)</t>
  </si>
  <si>
    <t xml:space="preserve">Library Expenditure: Salaries (Total Positions) </t>
  </si>
  <si>
    <t>Library Expenditure: Salaries (Casual Allocation)</t>
  </si>
  <si>
    <t xml:space="preserve">Library Expenditure: Salaries (TOTAL) </t>
  </si>
  <si>
    <t>Library Expenditure: Operations</t>
  </si>
  <si>
    <t xml:space="preserve">Library Expenditure: Information Resources </t>
  </si>
  <si>
    <t>Library Expenditure (TOTAL)</t>
  </si>
  <si>
    <t>Library Staff FTE: Continuing Positions</t>
  </si>
  <si>
    <t>Library Staff FTE: Fixed Term Positions</t>
  </si>
  <si>
    <t>Library Staff FTE: Positions</t>
  </si>
  <si>
    <t>Library Staff FTE: HEW 1</t>
  </si>
  <si>
    <t>Library Staff FTE: HEW 2</t>
  </si>
  <si>
    <t>Library Staff FTE: HEW 3</t>
  </si>
  <si>
    <t>Library Staff FTE: HEW 4</t>
  </si>
  <si>
    <t>Library Staff FTE: HEW 5</t>
  </si>
  <si>
    <t>Library Staff FTE: HEW 6</t>
  </si>
  <si>
    <t>Library Staff FTE: HEW 7</t>
  </si>
  <si>
    <t>Library Staff FTE: HEW 8</t>
  </si>
  <si>
    <t>Library Staff FTE: HEW 9</t>
  </si>
  <si>
    <t>Library Staff FTE: HEW 10</t>
  </si>
  <si>
    <t>Library Staff FTE: HEW 10+ / Executive</t>
  </si>
  <si>
    <t>Population: Staff (Academic Persons)</t>
  </si>
  <si>
    <t>Population: Staff (Other Persons)</t>
  </si>
  <si>
    <t xml:space="preserve">Population: Staff (TOTAL Persons) </t>
  </si>
  <si>
    <t>Population: Staff (Academic FTE)</t>
  </si>
  <si>
    <t>Population: Staff (Other FTE)</t>
  </si>
  <si>
    <t>Population: Staff (TOTAL FTE)</t>
  </si>
  <si>
    <t>Population: Students (Postgraduate Persons)</t>
  </si>
  <si>
    <t>Population: Students (Other Persons)</t>
  </si>
  <si>
    <t>Population: Students (TAFE/Non-tertiary Persons)</t>
  </si>
  <si>
    <t>Population: Students (TOTAL Persons)</t>
  </si>
  <si>
    <t>Population: Students (Postgraduate EFTSU)</t>
  </si>
  <si>
    <t>Population: Students (Other EFTSU)</t>
  </si>
  <si>
    <t>Population: Students (TAFE/Non-tertiary EFTSU)</t>
  </si>
  <si>
    <t>Population: Students (TOTAL EFTSU)</t>
  </si>
  <si>
    <t xml:space="preserve">Population: Total FTE/EFTSU </t>
  </si>
  <si>
    <t>Population: Students (External Persons)</t>
  </si>
  <si>
    <t xml:space="preserve">Population: Students (External EFTSU) </t>
  </si>
  <si>
    <t xml:space="preserve">Population: Non-institutional Persons </t>
  </si>
  <si>
    <t>Library Facilities: Number of Libraries</t>
  </si>
  <si>
    <t>Library Facilities: Number of Seats</t>
  </si>
  <si>
    <t>Institutional Repository: Research Metadata-only Records</t>
  </si>
  <si>
    <t>Charles Darwin University</t>
  </si>
  <si>
    <t>Federation University Australia</t>
  </si>
  <si>
    <t>University of Notre Dame</t>
  </si>
  <si>
    <t>University of Technology Sydney</t>
  </si>
  <si>
    <t>University of the Sunshine Coast</t>
  </si>
  <si>
    <t>Auckland University of Technology</t>
  </si>
  <si>
    <t>In Progress</t>
  </si>
  <si>
    <t>2019 ACADEMIC LIBRARIES</t>
  </si>
  <si>
    <t>Usage: Books (Digital) COUNTER Release 4</t>
  </si>
  <si>
    <t>Usage: Books (Digital) COUNTER Release 5</t>
  </si>
  <si>
    <t>Usage: Journals (Digital) COUNTER Release 4</t>
  </si>
  <si>
    <t>Usage: Journals (Digital) COUNTER Release 5</t>
  </si>
  <si>
    <t>CAUL Statistics (exported 29/09/2020)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</si>
</sst>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quot;#,##0"/>
    <numFmt numFmtId="165" formatCode="&quot;$&quot;0;[Red]\(&quot;$&quot;0\)"/>
    <numFmt numFmtId="166" formatCode="0.0"/>
    <numFmt numFmtId="167" formatCode="&quot;$&quot;#,##0.00"/>
    <numFmt numFmtId="168" formatCode="&quot;$&quot;0.00;[Red]\(&quot;$&quot;0.00\)"/>
  </numFmts>
  <fonts count="14" x14ac:knownFonts="1">
    <font>
      <sz val="11"/>
      <color theme="1"/>
      <name val="Calibri"/>
      <family val="2"/>
      <scheme val="minor"/>
    </font>
    <font>
      <sz val="10"/>
      <name val="Arial"/>
      <family val="2"/>
    </font>
    <font>
      <sz val="10"/>
      <name val="Arial"/>
      <family val="2"/>
    </font>
    <font>
      <b/>
      <sz val="10"/>
      <name val="Arial"/>
      <family val="2"/>
    </font>
    <font>
      <b/>
      <sz val="7"/>
      <name val="Arial"/>
      <family val="2"/>
    </font>
    <font>
      <sz val="10"/>
      <name val="Arial"/>
      <family val="2"/>
    </font>
    <font>
      <b/>
      <i/>
      <sz val="5"/>
      <name val="Arial"/>
      <family val="2"/>
    </font>
    <font>
      <b/>
      <sz val="9"/>
      <name val="Arial"/>
      <family val="2"/>
    </font>
    <font>
      <sz val="9"/>
      <name val="Arial"/>
      <family val="2"/>
    </font>
    <font>
      <i/>
      <sz val="9"/>
      <name val="Arial"/>
      <family val="2"/>
    </font>
    <font>
      <sz val="9"/>
      <color indexed="81"/>
      <name val="Tahoma"/>
      <family val="2"/>
    </font>
    <font>
      <sz val="9"/>
      <color theme="1"/>
      <name val="Arial"/>
      <family val="2"/>
    </font>
    <font>
      <b/>
      <sz val="10"/>
      <color theme="1"/>
      <name val="Arial"/>
      <family val="2"/>
    </font>
    <font>
      <sz val="10"/>
      <color theme="1"/>
      <name val="Arial"/>
      <family val="2"/>
    </font>
  </fonts>
  <fills count="7">
    <fill>
      <patternFill patternType="none"/>
    </fill>
    <fill>
      <patternFill patternType="gray125"/>
    </fill>
    <fill>
      <patternFill patternType="solid">
        <fgColor indexed="31"/>
      </patternFill>
    </fill>
    <fill>
      <patternFill patternType="solid">
        <fgColor indexed="43"/>
      </patternFill>
    </fill>
    <fill>
      <patternFill patternType="gray125">
        <fgColor indexed="8"/>
        <bgColor indexed="31"/>
      </patternFill>
    </fill>
    <fill>
      <patternFill patternType="gray125">
        <fgColor indexed="8"/>
      </patternFill>
    </fill>
    <fill>
      <patternFill patternType="solid">
        <fgColor rgb="FFFFFF9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2" fillId="0" borderId="0"/>
    <xf numFmtId="0" fontId="5" fillId="0" borderId="0"/>
  </cellStyleXfs>
  <cellXfs count="50">
    <xf numFmtId="0" fontId="0" fillId="0" borderId="0" xfId="0"/>
    <xf numFmtId="0" fontId="3" fillId="0" borderId="1" xfId="1" applyFont="1" applyBorder="1" applyAlignment="1" applyProtection="1">
      <alignment horizontal="center" vertical="center"/>
      <protection locked="0"/>
    </xf>
    <xf numFmtId="0" fontId="3" fillId="3" borderId="2" xfId="1" applyFont="1" applyFill="1" applyBorder="1" applyProtection="1">
      <protection locked="0"/>
    </xf>
    <xf numFmtId="0" fontId="4" fillId="0" borderId="1" xfId="1" applyFont="1" applyBorder="1" applyAlignment="1" applyProtection="1">
      <alignment horizontal="center" vertical="center" wrapText="1"/>
      <protection locked="0"/>
    </xf>
    <xf numFmtId="0" fontId="4" fillId="1" borderId="1" xfId="1" applyFont="1" applyFill="1" applyBorder="1" applyAlignment="1" applyProtection="1">
      <alignment horizontal="center" vertical="center" wrapText="1"/>
      <protection locked="0"/>
    </xf>
    <xf numFmtId="0" fontId="1" fillId="0" borderId="3" xfId="1" applyBorder="1" applyProtection="1">
      <protection locked="0"/>
    </xf>
    <xf numFmtId="0" fontId="6" fillId="1" borderId="3" xfId="1" applyFont="1" applyFill="1" applyBorder="1" applyAlignment="1" applyProtection="1">
      <alignment horizontal="center" vertical="center"/>
      <protection locked="0"/>
    </xf>
    <xf numFmtId="0" fontId="7" fillId="0" borderId="0" xfId="1" applyFont="1" applyAlignment="1" applyProtection="1">
      <alignment horizontal="left" vertical="center"/>
      <protection locked="0"/>
    </xf>
    <xf numFmtId="0" fontId="8" fillId="0" borderId="2" xfId="1" applyFont="1" applyBorder="1" applyAlignment="1" applyProtection="1">
      <alignment horizontal="right" vertical="center"/>
      <protection locked="0"/>
    </xf>
    <xf numFmtId="0" fontId="8" fillId="5" borderId="2" xfId="1" applyFont="1" applyFill="1" applyBorder="1" applyAlignment="1" applyProtection="1">
      <alignment horizontal="right" vertical="center"/>
      <protection locked="0"/>
    </xf>
    <xf numFmtId="0" fontId="8" fillId="2" borderId="0" xfId="1" applyFont="1" applyFill="1" applyAlignment="1" applyProtection="1">
      <alignment horizontal="left" vertical="center"/>
      <protection locked="0"/>
    </xf>
    <xf numFmtId="0" fontId="8" fillId="2" borderId="2" xfId="1" applyFont="1" applyFill="1" applyBorder="1" applyAlignment="1" applyProtection="1">
      <alignment horizontal="right" vertical="center"/>
      <protection locked="0"/>
    </xf>
    <xf numFmtId="165" fontId="8" fillId="2" borderId="2" xfId="1" applyNumberFormat="1" applyFont="1" applyFill="1" applyBorder="1" applyAlignment="1" applyProtection="1">
      <alignment horizontal="right" vertical="center"/>
      <protection locked="0"/>
    </xf>
    <xf numFmtId="0" fontId="8" fillId="4" borderId="2" xfId="1" applyFont="1" applyFill="1" applyBorder="1" applyAlignment="1" applyProtection="1">
      <alignment horizontal="right" vertical="center"/>
      <protection locked="0"/>
    </xf>
    <xf numFmtId="0" fontId="8" fillId="0" borderId="0" xfId="1" applyFont="1" applyAlignment="1" applyProtection="1">
      <alignment horizontal="left" vertical="center"/>
      <protection locked="0"/>
    </xf>
    <xf numFmtId="165" fontId="8" fillId="0" borderId="2" xfId="1" applyNumberFormat="1" applyFont="1" applyBorder="1" applyAlignment="1" applyProtection="1">
      <alignment horizontal="right" vertical="center"/>
      <protection locked="0"/>
    </xf>
    <xf numFmtId="0" fontId="9" fillId="2" borderId="2" xfId="1" applyFont="1" applyFill="1" applyBorder="1" applyAlignment="1" applyProtection="1">
      <alignment horizontal="right" vertical="center"/>
      <protection locked="0"/>
    </xf>
    <xf numFmtId="0" fontId="8" fillId="0" borderId="1" xfId="1" applyFont="1" applyBorder="1" applyAlignment="1" applyProtection="1">
      <alignment horizontal="left" vertical="center"/>
      <protection locked="0"/>
    </xf>
    <xf numFmtId="0" fontId="8" fillId="0" borderId="1" xfId="1" applyFont="1" applyBorder="1" applyAlignment="1" applyProtection="1">
      <alignment horizontal="right" vertical="center"/>
    </xf>
    <xf numFmtId="0" fontId="8" fillId="5" borderId="1" xfId="1" applyFont="1" applyFill="1" applyBorder="1" applyAlignment="1" applyProtection="1">
      <alignment horizontal="right" vertical="center"/>
      <protection locked="0"/>
    </xf>
    <xf numFmtId="0" fontId="7" fillId="0" borderId="4" xfId="1" applyFont="1" applyBorder="1" applyAlignment="1" applyProtection="1">
      <alignment horizontal="left" vertical="center"/>
      <protection locked="0"/>
    </xf>
    <xf numFmtId="0" fontId="7" fillId="0" borderId="4" xfId="1" applyFont="1" applyBorder="1" applyAlignment="1" applyProtection="1">
      <alignment horizontal="right" vertical="center"/>
    </xf>
    <xf numFmtId="166" fontId="7" fillId="0" borderId="4" xfId="1" applyNumberFormat="1" applyFont="1" applyBorder="1" applyAlignment="1" applyProtection="1">
      <alignment horizontal="right" vertical="center"/>
    </xf>
    <xf numFmtId="0" fontId="8" fillId="5" borderId="4" xfId="1" applyFont="1" applyFill="1" applyBorder="1" applyAlignment="1" applyProtection="1">
      <alignment horizontal="right" vertical="center"/>
      <protection locked="0"/>
    </xf>
    <xf numFmtId="2" fontId="8" fillId="0" borderId="1" xfId="1" applyNumberFormat="1" applyFont="1" applyBorder="1" applyAlignment="1" applyProtection="1">
      <alignment horizontal="right" vertical="center"/>
    </xf>
    <xf numFmtId="0" fontId="3" fillId="3" borderId="5" xfId="1" applyFont="1" applyFill="1" applyBorder="1" applyProtection="1">
      <protection locked="0"/>
    </xf>
    <xf numFmtId="164" fontId="7" fillId="0" borderId="4" xfId="1" applyNumberFormat="1" applyFont="1" applyBorder="1" applyAlignment="1" applyProtection="1">
      <alignment horizontal="right" vertical="center"/>
    </xf>
    <xf numFmtId="164" fontId="8" fillId="0" borderId="2" xfId="1" applyNumberFormat="1" applyFont="1" applyBorder="1" applyAlignment="1" applyProtection="1">
      <alignment horizontal="right" vertical="center"/>
      <protection locked="0"/>
    </xf>
    <xf numFmtId="164" fontId="8" fillId="2" borderId="2" xfId="1" applyNumberFormat="1" applyFont="1" applyFill="1" applyBorder="1" applyAlignment="1" applyProtection="1">
      <alignment horizontal="right" vertical="center"/>
      <protection locked="0"/>
    </xf>
    <xf numFmtId="0" fontId="1" fillId="0" borderId="0" xfId="1" applyProtection="1">
      <protection locked="0"/>
    </xf>
    <xf numFmtId="1" fontId="7" fillId="0" borderId="4" xfId="1" applyNumberFormat="1" applyFont="1" applyBorder="1" applyAlignment="1" applyProtection="1">
      <alignment horizontal="right" vertical="center"/>
    </xf>
    <xf numFmtId="167" fontId="8" fillId="0" borderId="1" xfId="1" applyNumberFormat="1" applyFont="1" applyBorder="1" applyAlignment="1" applyProtection="1">
      <alignment horizontal="right" vertical="center"/>
    </xf>
    <xf numFmtId="168" fontId="8" fillId="0" borderId="1" xfId="1" applyNumberFormat="1" applyFont="1" applyBorder="1" applyAlignment="1" applyProtection="1">
      <alignment horizontal="right" vertical="center"/>
    </xf>
    <xf numFmtId="0" fontId="4" fillId="6" borderId="1" xfId="1" applyFont="1" applyFill="1" applyBorder="1" applyAlignment="1" applyProtection="1">
      <alignment horizontal="left" vertical="center"/>
      <protection locked="0"/>
    </xf>
    <xf numFmtId="0" fontId="3" fillId="0" borderId="1" xfId="1" applyFont="1" applyBorder="1" applyAlignment="1" applyProtection="1">
      <alignment horizontal="left" vertical="center"/>
      <protection locked="0"/>
    </xf>
    <xf numFmtId="0" fontId="3" fillId="3" borderId="2" xfId="1" applyFont="1" applyFill="1" applyBorder="1" applyAlignment="1" applyProtection="1">
      <alignment horizontal="left"/>
      <protection locked="0"/>
    </xf>
    <xf numFmtId="0" fontId="1" fillId="6" borderId="0" xfId="1" applyFill="1" applyAlignment="1" applyProtection="1">
      <alignment horizontal="left" vertical="center"/>
      <protection locked="0"/>
    </xf>
    <xf numFmtId="0" fontId="1" fillId="6" borderId="0" xfId="1" applyFill="1" applyAlignment="1" applyProtection="1">
      <alignment horizontal="left"/>
      <protection locked="0"/>
    </xf>
    <xf numFmtId="0" fontId="3" fillId="6" borderId="2" xfId="1" applyFont="1" applyFill="1" applyBorder="1" applyAlignment="1" applyProtection="1">
      <alignment horizontal="left"/>
      <protection locked="0"/>
    </xf>
    <xf numFmtId="0" fontId="1" fillId="0" borderId="0" xfId="1" applyAlignment="1" applyProtection="1">
      <alignment horizontal="left"/>
      <protection locked="0"/>
    </xf>
    <xf numFmtId="0" fontId="1" fillId="6" borderId="6" xfId="1" applyFill="1" applyBorder="1" applyAlignment="1" applyProtection="1">
      <alignment horizontal="left"/>
      <protection locked="0"/>
    </xf>
    <xf numFmtId="0" fontId="11" fillId="0" borderId="1" xfId="1" applyFont="1" applyBorder="1" applyAlignment="1" applyProtection="1">
      <alignment horizontal="left" vertical="center"/>
      <protection locked="0"/>
    </xf>
    <xf numFmtId="0" fontId="12" fillId="3" borderId="2" xfId="1" applyFont="1" applyFill="1" applyBorder="1" applyProtection="1">
      <protection locked="0"/>
    </xf>
    <xf numFmtId="164" fontId="11" fillId="0" borderId="1" xfId="1" applyNumberFormat="1" applyFont="1" applyBorder="1" applyAlignment="1" applyProtection="1">
      <alignment horizontal="right" vertical="center"/>
    </xf>
    <xf numFmtId="0" fontId="11" fillId="0" borderId="1" xfId="1" applyFont="1" applyBorder="1" applyAlignment="1" applyProtection="1">
      <alignment horizontal="right" vertical="center"/>
    </xf>
    <xf numFmtId="165" fontId="11" fillId="0" borderId="1" xfId="1" applyNumberFormat="1" applyFont="1" applyBorder="1" applyAlignment="1" applyProtection="1">
      <alignment horizontal="right" vertical="center"/>
    </xf>
    <xf numFmtId="166" fontId="11" fillId="0" borderId="1" xfId="1" applyNumberFormat="1" applyFont="1" applyBorder="1" applyAlignment="1" applyProtection="1">
      <alignment horizontal="right" vertical="center"/>
    </xf>
    <xf numFmtId="0" fontId="11" fillId="5" borderId="1" xfId="1" applyFont="1" applyFill="1" applyBorder="1" applyAlignment="1" applyProtection="1">
      <alignment horizontal="right" vertical="center"/>
      <protection locked="0"/>
    </xf>
    <xf numFmtId="0" fontId="13" fillId="0" borderId="0" xfId="1" applyFont="1" applyProtection="1">
      <protection locked="0"/>
    </xf>
    <xf numFmtId="1" fontId="11" fillId="0" borderId="1" xfId="1" applyNumberFormat="1" applyFont="1" applyBorder="1" applyAlignment="1" applyProtection="1">
      <alignment horizontal="right" vertical="center"/>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CS61"/>
  <sheetViews>
    <sheetView tabSelected="1" zoomScaleNormal="100" workbookViewId="0">
      <pane xSplit="2" ySplit="3" topLeftCell="C4" activePane="bottomRight" state="frozenSplit"/>
      <selection pane="topRight"/>
      <selection pane="bottomLeft"/>
      <selection pane="bottomRight" activeCell="A2" sqref="A2"/>
    </sheetView>
  </sheetViews>
  <sheetFormatPr defaultRowHeight="12.75" x14ac:dyDescent="0.2"/>
  <cols>
    <col min="1" max="1" width="44.140625" style="29" customWidth="1"/>
    <col min="2" max="2" width="1.85546875" style="29" customWidth="1"/>
    <col min="3" max="13" width="13.85546875" style="29" customWidth="1"/>
    <col min="14" max="14" width="13.5703125" style="29" customWidth="1"/>
    <col min="15" max="15" width="1.85546875" style="29" customWidth="1"/>
    <col min="16" max="27" width="11.7109375" style="29" customWidth="1"/>
    <col min="28" max="28" width="1.85546875" style="29" customWidth="1"/>
    <col min="29" max="42" width="11.7109375" style="29" customWidth="1"/>
    <col min="43" max="43" width="1.85546875" style="29" customWidth="1"/>
    <col min="44" max="46" width="11.7109375" style="29" customWidth="1"/>
    <col min="47" max="47" width="1.85546875" style="29" customWidth="1"/>
    <col min="48" max="48" width="14" style="29" customWidth="1"/>
    <col min="49" max="49" width="14.28515625" style="29" bestFit="1" customWidth="1"/>
    <col min="50" max="50" width="14" style="29" bestFit="1" customWidth="1"/>
    <col min="51" max="51" width="14.85546875" style="29" bestFit="1" customWidth="1"/>
    <col min="52" max="52" width="15.5703125" style="29" bestFit="1" customWidth="1"/>
    <col min="53" max="53" width="13.28515625" style="29" bestFit="1" customWidth="1"/>
    <col min="54" max="55" width="14" style="29" bestFit="1" customWidth="1"/>
    <col min="56" max="56" width="1.85546875" style="29" customWidth="1"/>
    <col min="57" max="70" width="11.7109375" style="29" customWidth="1"/>
    <col min="71" max="71" width="1.85546875" style="29" customWidth="1"/>
    <col min="72" max="90" width="11.7109375" style="29" customWidth="1"/>
    <col min="91" max="91" width="1.85546875" style="29" customWidth="1"/>
    <col min="92" max="93" width="11.7109375" style="29" customWidth="1"/>
    <col min="94" max="94" width="1.85546875" style="29" customWidth="1"/>
    <col min="95" max="97" width="11.7109375" style="29" customWidth="1"/>
    <col min="98" max="256" width="9.140625" style="29"/>
    <col min="257" max="257" width="44.140625" style="29" customWidth="1"/>
    <col min="258" max="258" width="1.85546875" style="29" customWidth="1"/>
    <col min="259" max="269" width="13.85546875" style="29" customWidth="1"/>
    <col min="270" max="270" width="13.5703125" style="29" customWidth="1"/>
    <col min="271" max="271" width="1.85546875" style="29" customWidth="1"/>
    <col min="272" max="283" width="11.7109375" style="29" customWidth="1"/>
    <col min="284" max="284" width="1.85546875" style="29" customWidth="1"/>
    <col min="285" max="298" width="11.7109375" style="29" customWidth="1"/>
    <col min="299" max="299" width="1.85546875" style="29" customWidth="1"/>
    <col min="300" max="302" width="11.7109375" style="29" customWidth="1"/>
    <col min="303" max="303" width="1.85546875" style="29" customWidth="1"/>
    <col min="304" max="304" width="14" style="29" customWidth="1"/>
    <col min="305" max="305" width="14.28515625" style="29" bestFit="1" customWidth="1"/>
    <col min="306" max="306" width="14" style="29" bestFit="1" customWidth="1"/>
    <col min="307" max="307" width="14.85546875" style="29" bestFit="1" customWidth="1"/>
    <col min="308" max="308" width="15.5703125" style="29" bestFit="1" customWidth="1"/>
    <col min="309" max="309" width="13.28515625" style="29" bestFit="1" customWidth="1"/>
    <col min="310" max="311" width="14" style="29" bestFit="1" customWidth="1"/>
    <col min="312" max="312" width="1.85546875" style="29" customWidth="1"/>
    <col min="313" max="326" width="11.7109375" style="29" customWidth="1"/>
    <col min="327" max="327" width="1.85546875" style="29" customWidth="1"/>
    <col min="328" max="346" width="11.7109375" style="29" customWidth="1"/>
    <col min="347" max="347" width="1.85546875" style="29" customWidth="1"/>
    <col min="348" max="349" width="11.7109375" style="29" customWidth="1"/>
    <col min="350" max="350" width="1.85546875" style="29" customWidth="1"/>
    <col min="351" max="353" width="11.7109375" style="29" customWidth="1"/>
    <col min="354" max="512" width="9.140625" style="29"/>
    <col min="513" max="513" width="44.140625" style="29" customWidth="1"/>
    <col min="514" max="514" width="1.85546875" style="29" customWidth="1"/>
    <col min="515" max="525" width="13.85546875" style="29" customWidth="1"/>
    <col min="526" max="526" width="13.5703125" style="29" customWidth="1"/>
    <col min="527" max="527" width="1.85546875" style="29" customWidth="1"/>
    <col min="528" max="539" width="11.7109375" style="29" customWidth="1"/>
    <col min="540" max="540" width="1.85546875" style="29" customWidth="1"/>
    <col min="541" max="554" width="11.7109375" style="29" customWidth="1"/>
    <col min="555" max="555" width="1.85546875" style="29" customWidth="1"/>
    <col min="556" max="558" width="11.7109375" style="29" customWidth="1"/>
    <col min="559" max="559" width="1.85546875" style="29" customWidth="1"/>
    <col min="560" max="560" width="14" style="29" customWidth="1"/>
    <col min="561" max="561" width="14.28515625" style="29" bestFit="1" customWidth="1"/>
    <col min="562" max="562" width="14" style="29" bestFit="1" customWidth="1"/>
    <col min="563" max="563" width="14.85546875" style="29" bestFit="1" customWidth="1"/>
    <col min="564" max="564" width="15.5703125" style="29" bestFit="1" customWidth="1"/>
    <col min="565" max="565" width="13.28515625" style="29" bestFit="1" customWidth="1"/>
    <col min="566" max="567" width="14" style="29" bestFit="1" customWidth="1"/>
    <col min="568" max="568" width="1.85546875" style="29" customWidth="1"/>
    <col min="569" max="582" width="11.7109375" style="29" customWidth="1"/>
    <col min="583" max="583" width="1.85546875" style="29" customWidth="1"/>
    <col min="584" max="602" width="11.7109375" style="29" customWidth="1"/>
    <col min="603" max="603" width="1.85546875" style="29" customWidth="1"/>
    <col min="604" max="605" width="11.7109375" style="29" customWidth="1"/>
    <col min="606" max="606" width="1.85546875" style="29" customWidth="1"/>
    <col min="607" max="609" width="11.7109375" style="29" customWidth="1"/>
    <col min="610" max="768" width="9.140625" style="29"/>
    <col min="769" max="769" width="44.140625" style="29" customWidth="1"/>
    <col min="770" max="770" width="1.85546875" style="29" customWidth="1"/>
    <col min="771" max="781" width="13.85546875" style="29" customWidth="1"/>
    <col min="782" max="782" width="13.5703125" style="29" customWidth="1"/>
    <col min="783" max="783" width="1.85546875" style="29" customWidth="1"/>
    <col min="784" max="795" width="11.7109375" style="29" customWidth="1"/>
    <col min="796" max="796" width="1.85546875" style="29" customWidth="1"/>
    <col min="797" max="810" width="11.7109375" style="29" customWidth="1"/>
    <col min="811" max="811" width="1.85546875" style="29" customWidth="1"/>
    <col min="812" max="814" width="11.7109375" style="29" customWidth="1"/>
    <col min="815" max="815" width="1.85546875" style="29" customWidth="1"/>
    <col min="816" max="816" width="14" style="29" customWidth="1"/>
    <col min="817" max="817" width="14.28515625" style="29" bestFit="1" customWidth="1"/>
    <col min="818" max="818" width="14" style="29" bestFit="1" customWidth="1"/>
    <col min="819" max="819" width="14.85546875" style="29" bestFit="1" customWidth="1"/>
    <col min="820" max="820" width="15.5703125" style="29" bestFit="1" customWidth="1"/>
    <col min="821" max="821" width="13.28515625" style="29" bestFit="1" customWidth="1"/>
    <col min="822" max="823" width="14" style="29" bestFit="1" customWidth="1"/>
    <col min="824" max="824" width="1.85546875" style="29" customWidth="1"/>
    <col min="825" max="838" width="11.7109375" style="29" customWidth="1"/>
    <col min="839" max="839" width="1.85546875" style="29" customWidth="1"/>
    <col min="840" max="858" width="11.7109375" style="29" customWidth="1"/>
    <col min="859" max="859" width="1.85546875" style="29" customWidth="1"/>
    <col min="860" max="861" width="11.7109375" style="29" customWidth="1"/>
    <col min="862" max="862" width="1.85546875" style="29" customWidth="1"/>
    <col min="863" max="865" width="11.7109375" style="29" customWidth="1"/>
    <col min="866" max="1024" width="9.140625" style="29"/>
    <col min="1025" max="1025" width="44.140625" style="29" customWidth="1"/>
    <col min="1026" max="1026" width="1.85546875" style="29" customWidth="1"/>
    <col min="1027" max="1037" width="13.85546875" style="29" customWidth="1"/>
    <col min="1038" max="1038" width="13.5703125" style="29" customWidth="1"/>
    <col min="1039" max="1039" width="1.85546875" style="29" customWidth="1"/>
    <col min="1040" max="1051" width="11.7109375" style="29" customWidth="1"/>
    <col min="1052" max="1052" width="1.85546875" style="29" customWidth="1"/>
    <col min="1053" max="1066" width="11.7109375" style="29" customWidth="1"/>
    <col min="1067" max="1067" width="1.85546875" style="29" customWidth="1"/>
    <col min="1068" max="1070" width="11.7109375" style="29" customWidth="1"/>
    <col min="1071" max="1071" width="1.85546875" style="29" customWidth="1"/>
    <col min="1072" max="1072" width="14" style="29" customWidth="1"/>
    <col min="1073" max="1073" width="14.28515625" style="29" bestFit="1" customWidth="1"/>
    <col min="1074" max="1074" width="14" style="29" bestFit="1" customWidth="1"/>
    <col min="1075" max="1075" width="14.85546875" style="29" bestFit="1" customWidth="1"/>
    <col min="1076" max="1076" width="15.5703125" style="29" bestFit="1" customWidth="1"/>
    <col min="1077" max="1077" width="13.28515625" style="29" bestFit="1" customWidth="1"/>
    <col min="1078" max="1079" width="14" style="29" bestFit="1" customWidth="1"/>
    <col min="1080" max="1080" width="1.85546875" style="29" customWidth="1"/>
    <col min="1081" max="1094" width="11.7109375" style="29" customWidth="1"/>
    <col min="1095" max="1095" width="1.85546875" style="29" customWidth="1"/>
    <col min="1096" max="1114" width="11.7109375" style="29" customWidth="1"/>
    <col min="1115" max="1115" width="1.85546875" style="29" customWidth="1"/>
    <col min="1116" max="1117" width="11.7109375" style="29" customWidth="1"/>
    <col min="1118" max="1118" width="1.85546875" style="29" customWidth="1"/>
    <col min="1119" max="1121" width="11.7109375" style="29" customWidth="1"/>
    <col min="1122" max="1280" width="9.140625" style="29"/>
    <col min="1281" max="1281" width="44.140625" style="29" customWidth="1"/>
    <col min="1282" max="1282" width="1.85546875" style="29" customWidth="1"/>
    <col min="1283" max="1293" width="13.85546875" style="29" customWidth="1"/>
    <col min="1294" max="1294" width="13.5703125" style="29" customWidth="1"/>
    <col min="1295" max="1295" width="1.85546875" style="29" customWidth="1"/>
    <col min="1296" max="1307" width="11.7109375" style="29" customWidth="1"/>
    <col min="1308" max="1308" width="1.85546875" style="29" customWidth="1"/>
    <col min="1309" max="1322" width="11.7109375" style="29" customWidth="1"/>
    <col min="1323" max="1323" width="1.85546875" style="29" customWidth="1"/>
    <col min="1324" max="1326" width="11.7109375" style="29" customWidth="1"/>
    <col min="1327" max="1327" width="1.85546875" style="29" customWidth="1"/>
    <col min="1328" max="1328" width="14" style="29" customWidth="1"/>
    <col min="1329" max="1329" width="14.28515625" style="29" bestFit="1" customWidth="1"/>
    <col min="1330" max="1330" width="14" style="29" bestFit="1" customWidth="1"/>
    <col min="1331" max="1331" width="14.85546875" style="29" bestFit="1" customWidth="1"/>
    <col min="1332" max="1332" width="15.5703125" style="29" bestFit="1" customWidth="1"/>
    <col min="1333" max="1333" width="13.28515625" style="29" bestFit="1" customWidth="1"/>
    <col min="1334" max="1335" width="14" style="29" bestFit="1" customWidth="1"/>
    <col min="1336" max="1336" width="1.85546875" style="29" customWidth="1"/>
    <col min="1337" max="1350" width="11.7109375" style="29" customWidth="1"/>
    <col min="1351" max="1351" width="1.85546875" style="29" customWidth="1"/>
    <col min="1352" max="1370" width="11.7109375" style="29" customWidth="1"/>
    <col min="1371" max="1371" width="1.85546875" style="29" customWidth="1"/>
    <col min="1372" max="1373" width="11.7109375" style="29" customWidth="1"/>
    <col min="1374" max="1374" width="1.85546875" style="29" customWidth="1"/>
    <col min="1375" max="1377" width="11.7109375" style="29" customWidth="1"/>
    <col min="1378" max="1536" width="9.140625" style="29"/>
    <col min="1537" max="1537" width="44.140625" style="29" customWidth="1"/>
    <col min="1538" max="1538" width="1.85546875" style="29" customWidth="1"/>
    <col min="1539" max="1549" width="13.85546875" style="29" customWidth="1"/>
    <col min="1550" max="1550" width="13.5703125" style="29" customWidth="1"/>
    <col min="1551" max="1551" width="1.85546875" style="29" customWidth="1"/>
    <col min="1552" max="1563" width="11.7109375" style="29" customWidth="1"/>
    <col min="1564" max="1564" width="1.85546875" style="29" customWidth="1"/>
    <col min="1565" max="1578" width="11.7109375" style="29" customWidth="1"/>
    <col min="1579" max="1579" width="1.85546875" style="29" customWidth="1"/>
    <col min="1580" max="1582" width="11.7109375" style="29" customWidth="1"/>
    <col min="1583" max="1583" width="1.85546875" style="29" customWidth="1"/>
    <col min="1584" max="1584" width="14" style="29" customWidth="1"/>
    <col min="1585" max="1585" width="14.28515625" style="29" bestFit="1" customWidth="1"/>
    <col min="1586" max="1586" width="14" style="29" bestFit="1" customWidth="1"/>
    <col min="1587" max="1587" width="14.85546875" style="29" bestFit="1" customWidth="1"/>
    <col min="1588" max="1588" width="15.5703125" style="29" bestFit="1" customWidth="1"/>
    <col min="1589" max="1589" width="13.28515625" style="29" bestFit="1" customWidth="1"/>
    <col min="1590" max="1591" width="14" style="29" bestFit="1" customWidth="1"/>
    <col min="1592" max="1592" width="1.85546875" style="29" customWidth="1"/>
    <col min="1593" max="1606" width="11.7109375" style="29" customWidth="1"/>
    <col min="1607" max="1607" width="1.85546875" style="29" customWidth="1"/>
    <col min="1608" max="1626" width="11.7109375" style="29" customWidth="1"/>
    <col min="1627" max="1627" width="1.85546875" style="29" customWidth="1"/>
    <col min="1628" max="1629" width="11.7109375" style="29" customWidth="1"/>
    <col min="1630" max="1630" width="1.85546875" style="29" customWidth="1"/>
    <col min="1631" max="1633" width="11.7109375" style="29" customWidth="1"/>
    <col min="1634" max="1792" width="9.140625" style="29"/>
    <col min="1793" max="1793" width="44.140625" style="29" customWidth="1"/>
    <col min="1794" max="1794" width="1.85546875" style="29" customWidth="1"/>
    <col min="1795" max="1805" width="13.85546875" style="29" customWidth="1"/>
    <col min="1806" max="1806" width="13.5703125" style="29" customWidth="1"/>
    <col min="1807" max="1807" width="1.85546875" style="29" customWidth="1"/>
    <col min="1808" max="1819" width="11.7109375" style="29" customWidth="1"/>
    <col min="1820" max="1820" width="1.85546875" style="29" customWidth="1"/>
    <col min="1821" max="1834" width="11.7109375" style="29" customWidth="1"/>
    <col min="1835" max="1835" width="1.85546875" style="29" customWidth="1"/>
    <col min="1836" max="1838" width="11.7109375" style="29" customWidth="1"/>
    <col min="1839" max="1839" width="1.85546875" style="29" customWidth="1"/>
    <col min="1840" max="1840" width="14" style="29" customWidth="1"/>
    <col min="1841" max="1841" width="14.28515625" style="29" bestFit="1" customWidth="1"/>
    <col min="1842" max="1842" width="14" style="29" bestFit="1" customWidth="1"/>
    <col min="1843" max="1843" width="14.85546875" style="29" bestFit="1" customWidth="1"/>
    <col min="1844" max="1844" width="15.5703125" style="29" bestFit="1" customWidth="1"/>
    <col min="1845" max="1845" width="13.28515625" style="29" bestFit="1" customWidth="1"/>
    <col min="1846" max="1847" width="14" style="29" bestFit="1" customWidth="1"/>
    <col min="1848" max="1848" width="1.85546875" style="29" customWidth="1"/>
    <col min="1849" max="1862" width="11.7109375" style="29" customWidth="1"/>
    <col min="1863" max="1863" width="1.85546875" style="29" customWidth="1"/>
    <col min="1864" max="1882" width="11.7109375" style="29" customWidth="1"/>
    <col min="1883" max="1883" width="1.85546875" style="29" customWidth="1"/>
    <col min="1884" max="1885" width="11.7109375" style="29" customWidth="1"/>
    <col min="1886" max="1886" width="1.85546875" style="29" customWidth="1"/>
    <col min="1887" max="1889" width="11.7109375" style="29" customWidth="1"/>
    <col min="1890" max="2048" width="9.140625" style="29"/>
    <col min="2049" max="2049" width="44.140625" style="29" customWidth="1"/>
    <col min="2050" max="2050" width="1.85546875" style="29" customWidth="1"/>
    <col min="2051" max="2061" width="13.85546875" style="29" customWidth="1"/>
    <col min="2062" max="2062" width="13.5703125" style="29" customWidth="1"/>
    <col min="2063" max="2063" width="1.85546875" style="29" customWidth="1"/>
    <col min="2064" max="2075" width="11.7109375" style="29" customWidth="1"/>
    <col min="2076" max="2076" width="1.85546875" style="29" customWidth="1"/>
    <col min="2077" max="2090" width="11.7109375" style="29" customWidth="1"/>
    <col min="2091" max="2091" width="1.85546875" style="29" customWidth="1"/>
    <col min="2092" max="2094" width="11.7109375" style="29" customWidth="1"/>
    <col min="2095" max="2095" width="1.85546875" style="29" customWidth="1"/>
    <col min="2096" max="2096" width="14" style="29" customWidth="1"/>
    <col min="2097" max="2097" width="14.28515625" style="29" bestFit="1" customWidth="1"/>
    <col min="2098" max="2098" width="14" style="29" bestFit="1" customWidth="1"/>
    <col min="2099" max="2099" width="14.85546875" style="29" bestFit="1" customWidth="1"/>
    <col min="2100" max="2100" width="15.5703125" style="29" bestFit="1" customWidth="1"/>
    <col min="2101" max="2101" width="13.28515625" style="29" bestFit="1" customWidth="1"/>
    <col min="2102" max="2103" width="14" style="29" bestFit="1" customWidth="1"/>
    <col min="2104" max="2104" width="1.85546875" style="29" customWidth="1"/>
    <col min="2105" max="2118" width="11.7109375" style="29" customWidth="1"/>
    <col min="2119" max="2119" width="1.85546875" style="29" customWidth="1"/>
    <col min="2120" max="2138" width="11.7109375" style="29" customWidth="1"/>
    <col min="2139" max="2139" width="1.85546875" style="29" customWidth="1"/>
    <col min="2140" max="2141" width="11.7109375" style="29" customWidth="1"/>
    <col min="2142" max="2142" width="1.85546875" style="29" customWidth="1"/>
    <col min="2143" max="2145" width="11.7109375" style="29" customWidth="1"/>
    <col min="2146" max="2304" width="9.140625" style="29"/>
    <col min="2305" max="2305" width="44.140625" style="29" customWidth="1"/>
    <col min="2306" max="2306" width="1.85546875" style="29" customWidth="1"/>
    <col min="2307" max="2317" width="13.85546875" style="29" customWidth="1"/>
    <col min="2318" max="2318" width="13.5703125" style="29" customWidth="1"/>
    <col min="2319" max="2319" width="1.85546875" style="29" customWidth="1"/>
    <col min="2320" max="2331" width="11.7109375" style="29" customWidth="1"/>
    <col min="2332" max="2332" width="1.85546875" style="29" customWidth="1"/>
    <col min="2333" max="2346" width="11.7109375" style="29" customWidth="1"/>
    <col min="2347" max="2347" width="1.85546875" style="29" customWidth="1"/>
    <col min="2348" max="2350" width="11.7109375" style="29" customWidth="1"/>
    <col min="2351" max="2351" width="1.85546875" style="29" customWidth="1"/>
    <col min="2352" max="2352" width="14" style="29" customWidth="1"/>
    <col min="2353" max="2353" width="14.28515625" style="29" bestFit="1" customWidth="1"/>
    <col min="2354" max="2354" width="14" style="29" bestFit="1" customWidth="1"/>
    <col min="2355" max="2355" width="14.85546875" style="29" bestFit="1" customWidth="1"/>
    <col min="2356" max="2356" width="15.5703125" style="29" bestFit="1" customWidth="1"/>
    <col min="2357" max="2357" width="13.28515625" style="29" bestFit="1" customWidth="1"/>
    <col min="2358" max="2359" width="14" style="29" bestFit="1" customWidth="1"/>
    <col min="2360" max="2360" width="1.85546875" style="29" customWidth="1"/>
    <col min="2361" max="2374" width="11.7109375" style="29" customWidth="1"/>
    <col min="2375" max="2375" width="1.85546875" style="29" customWidth="1"/>
    <col min="2376" max="2394" width="11.7109375" style="29" customWidth="1"/>
    <col min="2395" max="2395" width="1.85546875" style="29" customWidth="1"/>
    <col min="2396" max="2397" width="11.7109375" style="29" customWidth="1"/>
    <col min="2398" max="2398" width="1.85546875" style="29" customWidth="1"/>
    <col min="2399" max="2401" width="11.7109375" style="29" customWidth="1"/>
    <col min="2402" max="2560" width="9.140625" style="29"/>
    <col min="2561" max="2561" width="44.140625" style="29" customWidth="1"/>
    <col min="2562" max="2562" width="1.85546875" style="29" customWidth="1"/>
    <col min="2563" max="2573" width="13.85546875" style="29" customWidth="1"/>
    <col min="2574" max="2574" width="13.5703125" style="29" customWidth="1"/>
    <col min="2575" max="2575" width="1.85546875" style="29" customWidth="1"/>
    <col min="2576" max="2587" width="11.7109375" style="29" customWidth="1"/>
    <col min="2588" max="2588" width="1.85546875" style="29" customWidth="1"/>
    <col min="2589" max="2602" width="11.7109375" style="29" customWidth="1"/>
    <col min="2603" max="2603" width="1.85546875" style="29" customWidth="1"/>
    <col min="2604" max="2606" width="11.7109375" style="29" customWidth="1"/>
    <col min="2607" max="2607" width="1.85546875" style="29" customWidth="1"/>
    <col min="2608" max="2608" width="14" style="29" customWidth="1"/>
    <col min="2609" max="2609" width="14.28515625" style="29" bestFit="1" customWidth="1"/>
    <col min="2610" max="2610" width="14" style="29" bestFit="1" customWidth="1"/>
    <col min="2611" max="2611" width="14.85546875" style="29" bestFit="1" customWidth="1"/>
    <col min="2612" max="2612" width="15.5703125" style="29" bestFit="1" customWidth="1"/>
    <col min="2613" max="2613" width="13.28515625" style="29" bestFit="1" customWidth="1"/>
    <col min="2614" max="2615" width="14" style="29" bestFit="1" customWidth="1"/>
    <col min="2616" max="2616" width="1.85546875" style="29" customWidth="1"/>
    <col min="2617" max="2630" width="11.7109375" style="29" customWidth="1"/>
    <col min="2631" max="2631" width="1.85546875" style="29" customWidth="1"/>
    <col min="2632" max="2650" width="11.7109375" style="29" customWidth="1"/>
    <col min="2651" max="2651" width="1.85546875" style="29" customWidth="1"/>
    <col min="2652" max="2653" width="11.7109375" style="29" customWidth="1"/>
    <col min="2654" max="2654" width="1.85546875" style="29" customWidth="1"/>
    <col min="2655" max="2657" width="11.7109375" style="29" customWidth="1"/>
    <col min="2658" max="2816" width="9.140625" style="29"/>
    <col min="2817" max="2817" width="44.140625" style="29" customWidth="1"/>
    <col min="2818" max="2818" width="1.85546875" style="29" customWidth="1"/>
    <col min="2819" max="2829" width="13.85546875" style="29" customWidth="1"/>
    <col min="2830" max="2830" width="13.5703125" style="29" customWidth="1"/>
    <col min="2831" max="2831" width="1.85546875" style="29" customWidth="1"/>
    <col min="2832" max="2843" width="11.7109375" style="29" customWidth="1"/>
    <col min="2844" max="2844" width="1.85546875" style="29" customWidth="1"/>
    <col min="2845" max="2858" width="11.7109375" style="29" customWidth="1"/>
    <col min="2859" max="2859" width="1.85546875" style="29" customWidth="1"/>
    <col min="2860" max="2862" width="11.7109375" style="29" customWidth="1"/>
    <col min="2863" max="2863" width="1.85546875" style="29" customWidth="1"/>
    <col min="2864" max="2864" width="14" style="29" customWidth="1"/>
    <col min="2865" max="2865" width="14.28515625" style="29" bestFit="1" customWidth="1"/>
    <col min="2866" max="2866" width="14" style="29" bestFit="1" customWidth="1"/>
    <col min="2867" max="2867" width="14.85546875" style="29" bestFit="1" customWidth="1"/>
    <col min="2868" max="2868" width="15.5703125" style="29" bestFit="1" customWidth="1"/>
    <col min="2869" max="2869" width="13.28515625" style="29" bestFit="1" customWidth="1"/>
    <col min="2870" max="2871" width="14" style="29" bestFit="1" customWidth="1"/>
    <col min="2872" max="2872" width="1.85546875" style="29" customWidth="1"/>
    <col min="2873" max="2886" width="11.7109375" style="29" customWidth="1"/>
    <col min="2887" max="2887" width="1.85546875" style="29" customWidth="1"/>
    <col min="2888" max="2906" width="11.7109375" style="29" customWidth="1"/>
    <col min="2907" max="2907" width="1.85546875" style="29" customWidth="1"/>
    <col min="2908" max="2909" width="11.7109375" style="29" customWidth="1"/>
    <col min="2910" max="2910" width="1.85546875" style="29" customWidth="1"/>
    <col min="2911" max="2913" width="11.7109375" style="29" customWidth="1"/>
    <col min="2914" max="3072" width="9.140625" style="29"/>
    <col min="3073" max="3073" width="44.140625" style="29" customWidth="1"/>
    <col min="3074" max="3074" width="1.85546875" style="29" customWidth="1"/>
    <col min="3075" max="3085" width="13.85546875" style="29" customWidth="1"/>
    <col min="3086" max="3086" width="13.5703125" style="29" customWidth="1"/>
    <col min="3087" max="3087" width="1.85546875" style="29" customWidth="1"/>
    <col min="3088" max="3099" width="11.7109375" style="29" customWidth="1"/>
    <col min="3100" max="3100" width="1.85546875" style="29" customWidth="1"/>
    <col min="3101" max="3114" width="11.7109375" style="29" customWidth="1"/>
    <col min="3115" max="3115" width="1.85546875" style="29" customWidth="1"/>
    <col min="3116" max="3118" width="11.7109375" style="29" customWidth="1"/>
    <col min="3119" max="3119" width="1.85546875" style="29" customWidth="1"/>
    <col min="3120" max="3120" width="14" style="29" customWidth="1"/>
    <col min="3121" max="3121" width="14.28515625" style="29" bestFit="1" customWidth="1"/>
    <col min="3122" max="3122" width="14" style="29" bestFit="1" customWidth="1"/>
    <col min="3123" max="3123" width="14.85546875" style="29" bestFit="1" customWidth="1"/>
    <col min="3124" max="3124" width="15.5703125" style="29" bestFit="1" customWidth="1"/>
    <col min="3125" max="3125" width="13.28515625" style="29" bestFit="1" customWidth="1"/>
    <col min="3126" max="3127" width="14" style="29" bestFit="1" customWidth="1"/>
    <col min="3128" max="3128" width="1.85546875" style="29" customWidth="1"/>
    <col min="3129" max="3142" width="11.7109375" style="29" customWidth="1"/>
    <col min="3143" max="3143" width="1.85546875" style="29" customWidth="1"/>
    <col min="3144" max="3162" width="11.7109375" style="29" customWidth="1"/>
    <col min="3163" max="3163" width="1.85546875" style="29" customWidth="1"/>
    <col min="3164" max="3165" width="11.7109375" style="29" customWidth="1"/>
    <col min="3166" max="3166" width="1.85546875" style="29" customWidth="1"/>
    <col min="3167" max="3169" width="11.7109375" style="29" customWidth="1"/>
    <col min="3170" max="3328" width="9.140625" style="29"/>
    <col min="3329" max="3329" width="44.140625" style="29" customWidth="1"/>
    <col min="3330" max="3330" width="1.85546875" style="29" customWidth="1"/>
    <col min="3331" max="3341" width="13.85546875" style="29" customWidth="1"/>
    <col min="3342" max="3342" width="13.5703125" style="29" customWidth="1"/>
    <col min="3343" max="3343" width="1.85546875" style="29" customWidth="1"/>
    <col min="3344" max="3355" width="11.7109375" style="29" customWidth="1"/>
    <col min="3356" max="3356" width="1.85546875" style="29" customWidth="1"/>
    <col min="3357" max="3370" width="11.7109375" style="29" customWidth="1"/>
    <col min="3371" max="3371" width="1.85546875" style="29" customWidth="1"/>
    <col min="3372" max="3374" width="11.7109375" style="29" customWidth="1"/>
    <col min="3375" max="3375" width="1.85546875" style="29" customWidth="1"/>
    <col min="3376" max="3376" width="14" style="29" customWidth="1"/>
    <col min="3377" max="3377" width="14.28515625" style="29" bestFit="1" customWidth="1"/>
    <col min="3378" max="3378" width="14" style="29" bestFit="1" customWidth="1"/>
    <col min="3379" max="3379" width="14.85546875" style="29" bestFit="1" customWidth="1"/>
    <col min="3380" max="3380" width="15.5703125" style="29" bestFit="1" customWidth="1"/>
    <col min="3381" max="3381" width="13.28515625" style="29" bestFit="1" customWidth="1"/>
    <col min="3382" max="3383" width="14" style="29" bestFit="1" customWidth="1"/>
    <col min="3384" max="3384" width="1.85546875" style="29" customWidth="1"/>
    <col min="3385" max="3398" width="11.7109375" style="29" customWidth="1"/>
    <col min="3399" max="3399" width="1.85546875" style="29" customWidth="1"/>
    <col min="3400" max="3418" width="11.7109375" style="29" customWidth="1"/>
    <col min="3419" max="3419" width="1.85546875" style="29" customWidth="1"/>
    <col min="3420" max="3421" width="11.7109375" style="29" customWidth="1"/>
    <col min="3422" max="3422" width="1.85546875" style="29" customWidth="1"/>
    <col min="3423" max="3425" width="11.7109375" style="29" customWidth="1"/>
    <col min="3426" max="3584" width="9.140625" style="29"/>
    <col min="3585" max="3585" width="44.140625" style="29" customWidth="1"/>
    <col min="3586" max="3586" width="1.85546875" style="29" customWidth="1"/>
    <col min="3587" max="3597" width="13.85546875" style="29" customWidth="1"/>
    <col min="3598" max="3598" width="13.5703125" style="29" customWidth="1"/>
    <col min="3599" max="3599" width="1.85546875" style="29" customWidth="1"/>
    <col min="3600" max="3611" width="11.7109375" style="29" customWidth="1"/>
    <col min="3612" max="3612" width="1.85546875" style="29" customWidth="1"/>
    <col min="3613" max="3626" width="11.7109375" style="29" customWidth="1"/>
    <col min="3627" max="3627" width="1.85546875" style="29" customWidth="1"/>
    <col min="3628" max="3630" width="11.7109375" style="29" customWidth="1"/>
    <col min="3631" max="3631" width="1.85546875" style="29" customWidth="1"/>
    <col min="3632" max="3632" width="14" style="29" customWidth="1"/>
    <col min="3633" max="3633" width="14.28515625" style="29" bestFit="1" customWidth="1"/>
    <col min="3634" max="3634" width="14" style="29" bestFit="1" customWidth="1"/>
    <col min="3635" max="3635" width="14.85546875" style="29" bestFit="1" customWidth="1"/>
    <col min="3636" max="3636" width="15.5703125" style="29" bestFit="1" customWidth="1"/>
    <col min="3637" max="3637" width="13.28515625" style="29" bestFit="1" customWidth="1"/>
    <col min="3638" max="3639" width="14" style="29" bestFit="1" customWidth="1"/>
    <col min="3640" max="3640" width="1.85546875" style="29" customWidth="1"/>
    <col min="3641" max="3654" width="11.7109375" style="29" customWidth="1"/>
    <col min="3655" max="3655" width="1.85546875" style="29" customWidth="1"/>
    <col min="3656" max="3674" width="11.7109375" style="29" customWidth="1"/>
    <col min="3675" max="3675" width="1.85546875" style="29" customWidth="1"/>
    <col min="3676" max="3677" width="11.7109375" style="29" customWidth="1"/>
    <col min="3678" max="3678" width="1.85546875" style="29" customWidth="1"/>
    <col min="3679" max="3681" width="11.7109375" style="29" customWidth="1"/>
    <col min="3682" max="3840" width="9.140625" style="29"/>
    <col min="3841" max="3841" width="44.140625" style="29" customWidth="1"/>
    <col min="3842" max="3842" width="1.85546875" style="29" customWidth="1"/>
    <col min="3843" max="3853" width="13.85546875" style="29" customWidth="1"/>
    <col min="3854" max="3854" width="13.5703125" style="29" customWidth="1"/>
    <col min="3855" max="3855" width="1.85546875" style="29" customWidth="1"/>
    <col min="3856" max="3867" width="11.7109375" style="29" customWidth="1"/>
    <col min="3868" max="3868" width="1.85546875" style="29" customWidth="1"/>
    <col min="3869" max="3882" width="11.7109375" style="29" customWidth="1"/>
    <col min="3883" max="3883" width="1.85546875" style="29" customWidth="1"/>
    <col min="3884" max="3886" width="11.7109375" style="29" customWidth="1"/>
    <col min="3887" max="3887" width="1.85546875" style="29" customWidth="1"/>
    <col min="3888" max="3888" width="14" style="29" customWidth="1"/>
    <col min="3889" max="3889" width="14.28515625" style="29" bestFit="1" customWidth="1"/>
    <col min="3890" max="3890" width="14" style="29" bestFit="1" customWidth="1"/>
    <col min="3891" max="3891" width="14.85546875" style="29" bestFit="1" customWidth="1"/>
    <col min="3892" max="3892" width="15.5703125" style="29" bestFit="1" customWidth="1"/>
    <col min="3893" max="3893" width="13.28515625" style="29" bestFit="1" customWidth="1"/>
    <col min="3894" max="3895" width="14" style="29" bestFit="1" customWidth="1"/>
    <col min="3896" max="3896" width="1.85546875" style="29" customWidth="1"/>
    <col min="3897" max="3910" width="11.7109375" style="29" customWidth="1"/>
    <col min="3911" max="3911" width="1.85546875" style="29" customWidth="1"/>
    <col min="3912" max="3930" width="11.7109375" style="29" customWidth="1"/>
    <col min="3931" max="3931" width="1.85546875" style="29" customWidth="1"/>
    <col min="3932" max="3933" width="11.7109375" style="29" customWidth="1"/>
    <col min="3934" max="3934" width="1.85546875" style="29" customWidth="1"/>
    <col min="3935" max="3937" width="11.7109375" style="29" customWidth="1"/>
    <col min="3938" max="4096" width="9.140625" style="29"/>
    <col min="4097" max="4097" width="44.140625" style="29" customWidth="1"/>
    <col min="4098" max="4098" width="1.85546875" style="29" customWidth="1"/>
    <col min="4099" max="4109" width="13.85546875" style="29" customWidth="1"/>
    <col min="4110" max="4110" width="13.5703125" style="29" customWidth="1"/>
    <col min="4111" max="4111" width="1.85546875" style="29" customWidth="1"/>
    <col min="4112" max="4123" width="11.7109375" style="29" customWidth="1"/>
    <col min="4124" max="4124" width="1.85546875" style="29" customWidth="1"/>
    <col min="4125" max="4138" width="11.7109375" style="29" customWidth="1"/>
    <col min="4139" max="4139" width="1.85546875" style="29" customWidth="1"/>
    <col min="4140" max="4142" width="11.7109375" style="29" customWidth="1"/>
    <col min="4143" max="4143" width="1.85546875" style="29" customWidth="1"/>
    <col min="4144" max="4144" width="14" style="29" customWidth="1"/>
    <col min="4145" max="4145" width="14.28515625" style="29" bestFit="1" customWidth="1"/>
    <col min="4146" max="4146" width="14" style="29" bestFit="1" customWidth="1"/>
    <col min="4147" max="4147" width="14.85546875" style="29" bestFit="1" customWidth="1"/>
    <col min="4148" max="4148" width="15.5703125" style="29" bestFit="1" customWidth="1"/>
    <col min="4149" max="4149" width="13.28515625" style="29" bestFit="1" customWidth="1"/>
    <col min="4150" max="4151" width="14" style="29" bestFit="1" customWidth="1"/>
    <col min="4152" max="4152" width="1.85546875" style="29" customWidth="1"/>
    <col min="4153" max="4166" width="11.7109375" style="29" customWidth="1"/>
    <col min="4167" max="4167" width="1.85546875" style="29" customWidth="1"/>
    <col min="4168" max="4186" width="11.7109375" style="29" customWidth="1"/>
    <col min="4187" max="4187" width="1.85546875" style="29" customWidth="1"/>
    <col min="4188" max="4189" width="11.7109375" style="29" customWidth="1"/>
    <col min="4190" max="4190" width="1.85546875" style="29" customWidth="1"/>
    <col min="4191" max="4193" width="11.7109375" style="29" customWidth="1"/>
    <col min="4194" max="4352" width="9.140625" style="29"/>
    <col min="4353" max="4353" width="44.140625" style="29" customWidth="1"/>
    <col min="4354" max="4354" width="1.85546875" style="29" customWidth="1"/>
    <col min="4355" max="4365" width="13.85546875" style="29" customWidth="1"/>
    <col min="4366" max="4366" width="13.5703125" style="29" customWidth="1"/>
    <col min="4367" max="4367" width="1.85546875" style="29" customWidth="1"/>
    <col min="4368" max="4379" width="11.7109375" style="29" customWidth="1"/>
    <col min="4380" max="4380" width="1.85546875" style="29" customWidth="1"/>
    <col min="4381" max="4394" width="11.7109375" style="29" customWidth="1"/>
    <col min="4395" max="4395" width="1.85546875" style="29" customWidth="1"/>
    <col min="4396" max="4398" width="11.7109375" style="29" customWidth="1"/>
    <col min="4399" max="4399" width="1.85546875" style="29" customWidth="1"/>
    <col min="4400" max="4400" width="14" style="29" customWidth="1"/>
    <col min="4401" max="4401" width="14.28515625" style="29" bestFit="1" customWidth="1"/>
    <col min="4402" max="4402" width="14" style="29" bestFit="1" customWidth="1"/>
    <col min="4403" max="4403" width="14.85546875" style="29" bestFit="1" customWidth="1"/>
    <col min="4404" max="4404" width="15.5703125" style="29" bestFit="1" customWidth="1"/>
    <col min="4405" max="4405" width="13.28515625" style="29" bestFit="1" customWidth="1"/>
    <col min="4406" max="4407" width="14" style="29" bestFit="1" customWidth="1"/>
    <col min="4408" max="4408" width="1.85546875" style="29" customWidth="1"/>
    <col min="4409" max="4422" width="11.7109375" style="29" customWidth="1"/>
    <col min="4423" max="4423" width="1.85546875" style="29" customWidth="1"/>
    <col min="4424" max="4442" width="11.7109375" style="29" customWidth="1"/>
    <col min="4443" max="4443" width="1.85546875" style="29" customWidth="1"/>
    <col min="4444" max="4445" width="11.7109375" style="29" customWidth="1"/>
    <col min="4446" max="4446" width="1.85546875" style="29" customWidth="1"/>
    <col min="4447" max="4449" width="11.7109375" style="29" customWidth="1"/>
    <col min="4450" max="4608" width="9.140625" style="29"/>
    <col min="4609" max="4609" width="44.140625" style="29" customWidth="1"/>
    <col min="4610" max="4610" width="1.85546875" style="29" customWidth="1"/>
    <col min="4611" max="4621" width="13.85546875" style="29" customWidth="1"/>
    <col min="4622" max="4622" width="13.5703125" style="29" customWidth="1"/>
    <col min="4623" max="4623" width="1.85546875" style="29" customWidth="1"/>
    <col min="4624" max="4635" width="11.7109375" style="29" customWidth="1"/>
    <col min="4636" max="4636" width="1.85546875" style="29" customWidth="1"/>
    <col min="4637" max="4650" width="11.7109375" style="29" customWidth="1"/>
    <col min="4651" max="4651" width="1.85546875" style="29" customWidth="1"/>
    <col min="4652" max="4654" width="11.7109375" style="29" customWidth="1"/>
    <col min="4655" max="4655" width="1.85546875" style="29" customWidth="1"/>
    <col min="4656" max="4656" width="14" style="29" customWidth="1"/>
    <col min="4657" max="4657" width="14.28515625" style="29" bestFit="1" customWidth="1"/>
    <col min="4658" max="4658" width="14" style="29" bestFit="1" customWidth="1"/>
    <col min="4659" max="4659" width="14.85546875" style="29" bestFit="1" customWidth="1"/>
    <col min="4660" max="4660" width="15.5703125" style="29" bestFit="1" customWidth="1"/>
    <col min="4661" max="4661" width="13.28515625" style="29" bestFit="1" customWidth="1"/>
    <col min="4662" max="4663" width="14" style="29" bestFit="1" customWidth="1"/>
    <col min="4664" max="4664" width="1.85546875" style="29" customWidth="1"/>
    <col min="4665" max="4678" width="11.7109375" style="29" customWidth="1"/>
    <col min="4679" max="4679" width="1.85546875" style="29" customWidth="1"/>
    <col min="4680" max="4698" width="11.7109375" style="29" customWidth="1"/>
    <col min="4699" max="4699" width="1.85546875" style="29" customWidth="1"/>
    <col min="4700" max="4701" width="11.7109375" style="29" customWidth="1"/>
    <col min="4702" max="4702" width="1.85546875" style="29" customWidth="1"/>
    <col min="4703" max="4705" width="11.7109375" style="29" customWidth="1"/>
    <col min="4706" max="4864" width="9.140625" style="29"/>
    <col min="4865" max="4865" width="44.140625" style="29" customWidth="1"/>
    <col min="4866" max="4866" width="1.85546875" style="29" customWidth="1"/>
    <col min="4867" max="4877" width="13.85546875" style="29" customWidth="1"/>
    <col min="4878" max="4878" width="13.5703125" style="29" customWidth="1"/>
    <col min="4879" max="4879" width="1.85546875" style="29" customWidth="1"/>
    <col min="4880" max="4891" width="11.7109375" style="29" customWidth="1"/>
    <col min="4892" max="4892" width="1.85546875" style="29" customWidth="1"/>
    <col min="4893" max="4906" width="11.7109375" style="29" customWidth="1"/>
    <col min="4907" max="4907" width="1.85546875" style="29" customWidth="1"/>
    <col min="4908" max="4910" width="11.7109375" style="29" customWidth="1"/>
    <col min="4911" max="4911" width="1.85546875" style="29" customWidth="1"/>
    <col min="4912" max="4912" width="14" style="29" customWidth="1"/>
    <col min="4913" max="4913" width="14.28515625" style="29" bestFit="1" customWidth="1"/>
    <col min="4914" max="4914" width="14" style="29" bestFit="1" customWidth="1"/>
    <col min="4915" max="4915" width="14.85546875" style="29" bestFit="1" customWidth="1"/>
    <col min="4916" max="4916" width="15.5703125" style="29" bestFit="1" customWidth="1"/>
    <col min="4917" max="4917" width="13.28515625" style="29" bestFit="1" customWidth="1"/>
    <col min="4918" max="4919" width="14" style="29" bestFit="1" customWidth="1"/>
    <col min="4920" max="4920" width="1.85546875" style="29" customWidth="1"/>
    <col min="4921" max="4934" width="11.7109375" style="29" customWidth="1"/>
    <col min="4935" max="4935" width="1.85546875" style="29" customWidth="1"/>
    <col min="4936" max="4954" width="11.7109375" style="29" customWidth="1"/>
    <col min="4955" max="4955" width="1.85546875" style="29" customWidth="1"/>
    <col min="4956" max="4957" width="11.7109375" style="29" customWidth="1"/>
    <col min="4958" max="4958" width="1.85546875" style="29" customWidth="1"/>
    <col min="4959" max="4961" width="11.7109375" style="29" customWidth="1"/>
    <col min="4962" max="5120" width="9.140625" style="29"/>
    <col min="5121" max="5121" width="44.140625" style="29" customWidth="1"/>
    <col min="5122" max="5122" width="1.85546875" style="29" customWidth="1"/>
    <col min="5123" max="5133" width="13.85546875" style="29" customWidth="1"/>
    <col min="5134" max="5134" width="13.5703125" style="29" customWidth="1"/>
    <col min="5135" max="5135" width="1.85546875" style="29" customWidth="1"/>
    <col min="5136" max="5147" width="11.7109375" style="29" customWidth="1"/>
    <col min="5148" max="5148" width="1.85546875" style="29" customWidth="1"/>
    <col min="5149" max="5162" width="11.7109375" style="29" customWidth="1"/>
    <col min="5163" max="5163" width="1.85546875" style="29" customWidth="1"/>
    <col min="5164" max="5166" width="11.7109375" style="29" customWidth="1"/>
    <col min="5167" max="5167" width="1.85546875" style="29" customWidth="1"/>
    <col min="5168" max="5168" width="14" style="29" customWidth="1"/>
    <col min="5169" max="5169" width="14.28515625" style="29" bestFit="1" customWidth="1"/>
    <col min="5170" max="5170" width="14" style="29" bestFit="1" customWidth="1"/>
    <col min="5171" max="5171" width="14.85546875" style="29" bestFit="1" customWidth="1"/>
    <col min="5172" max="5172" width="15.5703125" style="29" bestFit="1" customWidth="1"/>
    <col min="5173" max="5173" width="13.28515625" style="29" bestFit="1" customWidth="1"/>
    <col min="5174" max="5175" width="14" style="29" bestFit="1" customWidth="1"/>
    <col min="5176" max="5176" width="1.85546875" style="29" customWidth="1"/>
    <col min="5177" max="5190" width="11.7109375" style="29" customWidth="1"/>
    <col min="5191" max="5191" width="1.85546875" style="29" customWidth="1"/>
    <col min="5192" max="5210" width="11.7109375" style="29" customWidth="1"/>
    <col min="5211" max="5211" width="1.85546875" style="29" customWidth="1"/>
    <col min="5212" max="5213" width="11.7109375" style="29" customWidth="1"/>
    <col min="5214" max="5214" width="1.85546875" style="29" customWidth="1"/>
    <col min="5215" max="5217" width="11.7109375" style="29" customWidth="1"/>
    <col min="5218" max="5376" width="9.140625" style="29"/>
    <col min="5377" max="5377" width="44.140625" style="29" customWidth="1"/>
    <col min="5378" max="5378" width="1.85546875" style="29" customWidth="1"/>
    <col min="5379" max="5389" width="13.85546875" style="29" customWidth="1"/>
    <col min="5390" max="5390" width="13.5703125" style="29" customWidth="1"/>
    <col min="5391" max="5391" width="1.85546875" style="29" customWidth="1"/>
    <col min="5392" max="5403" width="11.7109375" style="29" customWidth="1"/>
    <col min="5404" max="5404" width="1.85546875" style="29" customWidth="1"/>
    <col min="5405" max="5418" width="11.7109375" style="29" customWidth="1"/>
    <col min="5419" max="5419" width="1.85546875" style="29" customWidth="1"/>
    <col min="5420" max="5422" width="11.7109375" style="29" customWidth="1"/>
    <col min="5423" max="5423" width="1.85546875" style="29" customWidth="1"/>
    <col min="5424" max="5424" width="14" style="29" customWidth="1"/>
    <col min="5425" max="5425" width="14.28515625" style="29" bestFit="1" customWidth="1"/>
    <col min="5426" max="5426" width="14" style="29" bestFit="1" customWidth="1"/>
    <col min="5427" max="5427" width="14.85546875" style="29" bestFit="1" customWidth="1"/>
    <col min="5428" max="5428" width="15.5703125" style="29" bestFit="1" customWidth="1"/>
    <col min="5429" max="5429" width="13.28515625" style="29" bestFit="1" customWidth="1"/>
    <col min="5430" max="5431" width="14" style="29" bestFit="1" customWidth="1"/>
    <col min="5432" max="5432" width="1.85546875" style="29" customWidth="1"/>
    <col min="5433" max="5446" width="11.7109375" style="29" customWidth="1"/>
    <col min="5447" max="5447" width="1.85546875" style="29" customWidth="1"/>
    <col min="5448" max="5466" width="11.7109375" style="29" customWidth="1"/>
    <col min="5467" max="5467" width="1.85546875" style="29" customWidth="1"/>
    <col min="5468" max="5469" width="11.7109375" style="29" customWidth="1"/>
    <col min="5470" max="5470" width="1.85546875" style="29" customWidth="1"/>
    <col min="5471" max="5473" width="11.7109375" style="29" customWidth="1"/>
    <col min="5474" max="5632" width="9.140625" style="29"/>
    <col min="5633" max="5633" width="44.140625" style="29" customWidth="1"/>
    <col min="5634" max="5634" width="1.85546875" style="29" customWidth="1"/>
    <col min="5635" max="5645" width="13.85546875" style="29" customWidth="1"/>
    <col min="5646" max="5646" width="13.5703125" style="29" customWidth="1"/>
    <col min="5647" max="5647" width="1.85546875" style="29" customWidth="1"/>
    <col min="5648" max="5659" width="11.7109375" style="29" customWidth="1"/>
    <col min="5660" max="5660" width="1.85546875" style="29" customWidth="1"/>
    <col min="5661" max="5674" width="11.7109375" style="29" customWidth="1"/>
    <col min="5675" max="5675" width="1.85546875" style="29" customWidth="1"/>
    <col min="5676" max="5678" width="11.7109375" style="29" customWidth="1"/>
    <col min="5679" max="5679" width="1.85546875" style="29" customWidth="1"/>
    <col min="5680" max="5680" width="14" style="29" customWidth="1"/>
    <col min="5681" max="5681" width="14.28515625" style="29" bestFit="1" customWidth="1"/>
    <col min="5682" max="5682" width="14" style="29" bestFit="1" customWidth="1"/>
    <col min="5683" max="5683" width="14.85546875" style="29" bestFit="1" customWidth="1"/>
    <col min="5684" max="5684" width="15.5703125" style="29" bestFit="1" customWidth="1"/>
    <col min="5685" max="5685" width="13.28515625" style="29" bestFit="1" customWidth="1"/>
    <col min="5686" max="5687" width="14" style="29" bestFit="1" customWidth="1"/>
    <col min="5688" max="5688" width="1.85546875" style="29" customWidth="1"/>
    <col min="5689" max="5702" width="11.7109375" style="29" customWidth="1"/>
    <col min="5703" max="5703" width="1.85546875" style="29" customWidth="1"/>
    <col min="5704" max="5722" width="11.7109375" style="29" customWidth="1"/>
    <col min="5723" max="5723" width="1.85546875" style="29" customWidth="1"/>
    <col min="5724" max="5725" width="11.7109375" style="29" customWidth="1"/>
    <col min="5726" max="5726" width="1.85546875" style="29" customWidth="1"/>
    <col min="5727" max="5729" width="11.7109375" style="29" customWidth="1"/>
    <col min="5730" max="5888" width="9.140625" style="29"/>
    <col min="5889" max="5889" width="44.140625" style="29" customWidth="1"/>
    <col min="5890" max="5890" width="1.85546875" style="29" customWidth="1"/>
    <col min="5891" max="5901" width="13.85546875" style="29" customWidth="1"/>
    <col min="5902" max="5902" width="13.5703125" style="29" customWidth="1"/>
    <col min="5903" max="5903" width="1.85546875" style="29" customWidth="1"/>
    <col min="5904" max="5915" width="11.7109375" style="29" customWidth="1"/>
    <col min="5916" max="5916" width="1.85546875" style="29" customWidth="1"/>
    <col min="5917" max="5930" width="11.7109375" style="29" customWidth="1"/>
    <col min="5931" max="5931" width="1.85546875" style="29" customWidth="1"/>
    <col min="5932" max="5934" width="11.7109375" style="29" customWidth="1"/>
    <col min="5935" max="5935" width="1.85546875" style="29" customWidth="1"/>
    <col min="5936" max="5936" width="14" style="29" customWidth="1"/>
    <col min="5937" max="5937" width="14.28515625" style="29" bestFit="1" customWidth="1"/>
    <col min="5938" max="5938" width="14" style="29" bestFit="1" customWidth="1"/>
    <col min="5939" max="5939" width="14.85546875" style="29" bestFit="1" customWidth="1"/>
    <col min="5940" max="5940" width="15.5703125" style="29" bestFit="1" customWidth="1"/>
    <col min="5941" max="5941" width="13.28515625" style="29" bestFit="1" customWidth="1"/>
    <col min="5942" max="5943" width="14" style="29" bestFit="1" customWidth="1"/>
    <col min="5944" max="5944" width="1.85546875" style="29" customWidth="1"/>
    <col min="5945" max="5958" width="11.7109375" style="29" customWidth="1"/>
    <col min="5959" max="5959" width="1.85546875" style="29" customWidth="1"/>
    <col min="5960" max="5978" width="11.7109375" style="29" customWidth="1"/>
    <col min="5979" max="5979" width="1.85546875" style="29" customWidth="1"/>
    <col min="5980" max="5981" width="11.7109375" style="29" customWidth="1"/>
    <col min="5982" max="5982" width="1.85546875" style="29" customWidth="1"/>
    <col min="5983" max="5985" width="11.7109375" style="29" customWidth="1"/>
    <col min="5986" max="6144" width="9.140625" style="29"/>
    <col min="6145" max="6145" width="44.140625" style="29" customWidth="1"/>
    <col min="6146" max="6146" width="1.85546875" style="29" customWidth="1"/>
    <col min="6147" max="6157" width="13.85546875" style="29" customWidth="1"/>
    <col min="6158" max="6158" width="13.5703125" style="29" customWidth="1"/>
    <col min="6159" max="6159" width="1.85546875" style="29" customWidth="1"/>
    <col min="6160" max="6171" width="11.7109375" style="29" customWidth="1"/>
    <col min="6172" max="6172" width="1.85546875" style="29" customWidth="1"/>
    <col min="6173" max="6186" width="11.7109375" style="29" customWidth="1"/>
    <col min="6187" max="6187" width="1.85546875" style="29" customWidth="1"/>
    <col min="6188" max="6190" width="11.7109375" style="29" customWidth="1"/>
    <col min="6191" max="6191" width="1.85546875" style="29" customWidth="1"/>
    <col min="6192" max="6192" width="14" style="29" customWidth="1"/>
    <col min="6193" max="6193" width="14.28515625" style="29" bestFit="1" customWidth="1"/>
    <col min="6194" max="6194" width="14" style="29" bestFit="1" customWidth="1"/>
    <col min="6195" max="6195" width="14.85546875" style="29" bestFit="1" customWidth="1"/>
    <col min="6196" max="6196" width="15.5703125" style="29" bestFit="1" customWidth="1"/>
    <col min="6197" max="6197" width="13.28515625" style="29" bestFit="1" customWidth="1"/>
    <col min="6198" max="6199" width="14" style="29" bestFit="1" customWidth="1"/>
    <col min="6200" max="6200" width="1.85546875" style="29" customWidth="1"/>
    <col min="6201" max="6214" width="11.7109375" style="29" customWidth="1"/>
    <col min="6215" max="6215" width="1.85546875" style="29" customWidth="1"/>
    <col min="6216" max="6234" width="11.7109375" style="29" customWidth="1"/>
    <col min="6235" max="6235" width="1.85546875" style="29" customWidth="1"/>
    <col min="6236" max="6237" width="11.7109375" style="29" customWidth="1"/>
    <col min="6238" max="6238" width="1.85546875" style="29" customWidth="1"/>
    <col min="6239" max="6241" width="11.7109375" style="29" customWidth="1"/>
    <col min="6242" max="6400" width="9.140625" style="29"/>
    <col min="6401" max="6401" width="44.140625" style="29" customWidth="1"/>
    <col min="6402" max="6402" width="1.85546875" style="29" customWidth="1"/>
    <col min="6403" max="6413" width="13.85546875" style="29" customWidth="1"/>
    <col min="6414" max="6414" width="13.5703125" style="29" customWidth="1"/>
    <col min="6415" max="6415" width="1.85546875" style="29" customWidth="1"/>
    <col min="6416" max="6427" width="11.7109375" style="29" customWidth="1"/>
    <col min="6428" max="6428" width="1.85546875" style="29" customWidth="1"/>
    <col min="6429" max="6442" width="11.7109375" style="29" customWidth="1"/>
    <col min="6443" max="6443" width="1.85546875" style="29" customWidth="1"/>
    <col min="6444" max="6446" width="11.7109375" style="29" customWidth="1"/>
    <col min="6447" max="6447" width="1.85546875" style="29" customWidth="1"/>
    <col min="6448" max="6448" width="14" style="29" customWidth="1"/>
    <col min="6449" max="6449" width="14.28515625" style="29" bestFit="1" customWidth="1"/>
    <col min="6450" max="6450" width="14" style="29" bestFit="1" customWidth="1"/>
    <col min="6451" max="6451" width="14.85546875" style="29" bestFit="1" customWidth="1"/>
    <col min="6452" max="6452" width="15.5703125" style="29" bestFit="1" customWidth="1"/>
    <col min="6453" max="6453" width="13.28515625" style="29" bestFit="1" customWidth="1"/>
    <col min="6454" max="6455" width="14" style="29" bestFit="1" customWidth="1"/>
    <col min="6456" max="6456" width="1.85546875" style="29" customWidth="1"/>
    <col min="6457" max="6470" width="11.7109375" style="29" customWidth="1"/>
    <col min="6471" max="6471" width="1.85546875" style="29" customWidth="1"/>
    <col min="6472" max="6490" width="11.7109375" style="29" customWidth="1"/>
    <col min="6491" max="6491" width="1.85546875" style="29" customWidth="1"/>
    <col min="6492" max="6493" width="11.7109375" style="29" customWidth="1"/>
    <col min="6494" max="6494" width="1.85546875" style="29" customWidth="1"/>
    <col min="6495" max="6497" width="11.7109375" style="29" customWidth="1"/>
    <col min="6498" max="6656" width="9.140625" style="29"/>
    <col min="6657" max="6657" width="44.140625" style="29" customWidth="1"/>
    <col min="6658" max="6658" width="1.85546875" style="29" customWidth="1"/>
    <col min="6659" max="6669" width="13.85546875" style="29" customWidth="1"/>
    <col min="6670" max="6670" width="13.5703125" style="29" customWidth="1"/>
    <col min="6671" max="6671" width="1.85546875" style="29" customWidth="1"/>
    <col min="6672" max="6683" width="11.7109375" style="29" customWidth="1"/>
    <col min="6684" max="6684" width="1.85546875" style="29" customWidth="1"/>
    <col min="6685" max="6698" width="11.7109375" style="29" customWidth="1"/>
    <col min="6699" max="6699" width="1.85546875" style="29" customWidth="1"/>
    <col min="6700" max="6702" width="11.7109375" style="29" customWidth="1"/>
    <col min="6703" max="6703" width="1.85546875" style="29" customWidth="1"/>
    <col min="6704" max="6704" width="14" style="29" customWidth="1"/>
    <col min="6705" max="6705" width="14.28515625" style="29" bestFit="1" customWidth="1"/>
    <col min="6706" max="6706" width="14" style="29" bestFit="1" customWidth="1"/>
    <col min="6707" max="6707" width="14.85546875" style="29" bestFit="1" customWidth="1"/>
    <col min="6708" max="6708" width="15.5703125" style="29" bestFit="1" customWidth="1"/>
    <col min="6709" max="6709" width="13.28515625" style="29" bestFit="1" customWidth="1"/>
    <col min="6710" max="6711" width="14" style="29" bestFit="1" customWidth="1"/>
    <col min="6712" max="6712" width="1.85546875" style="29" customWidth="1"/>
    <col min="6713" max="6726" width="11.7109375" style="29" customWidth="1"/>
    <col min="6727" max="6727" width="1.85546875" style="29" customWidth="1"/>
    <col min="6728" max="6746" width="11.7109375" style="29" customWidth="1"/>
    <col min="6747" max="6747" width="1.85546875" style="29" customWidth="1"/>
    <col min="6748" max="6749" width="11.7109375" style="29" customWidth="1"/>
    <col min="6750" max="6750" width="1.85546875" style="29" customWidth="1"/>
    <col min="6751" max="6753" width="11.7109375" style="29" customWidth="1"/>
    <col min="6754" max="6912" width="9.140625" style="29"/>
    <col min="6913" max="6913" width="44.140625" style="29" customWidth="1"/>
    <col min="6914" max="6914" width="1.85546875" style="29" customWidth="1"/>
    <col min="6915" max="6925" width="13.85546875" style="29" customWidth="1"/>
    <col min="6926" max="6926" width="13.5703125" style="29" customWidth="1"/>
    <col min="6927" max="6927" width="1.85546875" style="29" customWidth="1"/>
    <col min="6928" max="6939" width="11.7109375" style="29" customWidth="1"/>
    <col min="6940" max="6940" width="1.85546875" style="29" customWidth="1"/>
    <col min="6941" max="6954" width="11.7109375" style="29" customWidth="1"/>
    <col min="6955" max="6955" width="1.85546875" style="29" customWidth="1"/>
    <col min="6956" max="6958" width="11.7109375" style="29" customWidth="1"/>
    <col min="6959" max="6959" width="1.85546875" style="29" customWidth="1"/>
    <col min="6960" max="6960" width="14" style="29" customWidth="1"/>
    <col min="6961" max="6961" width="14.28515625" style="29" bestFit="1" customWidth="1"/>
    <col min="6962" max="6962" width="14" style="29" bestFit="1" customWidth="1"/>
    <col min="6963" max="6963" width="14.85546875" style="29" bestFit="1" customWidth="1"/>
    <col min="6964" max="6964" width="15.5703125" style="29" bestFit="1" customWidth="1"/>
    <col min="6965" max="6965" width="13.28515625" style="29" bestFit="1" customWidth="1"/>
    <col min="6966" max="6967" width="14" style="29" bestFit="1" customWidth="1"/>
    <col min="6968" max="6968" width="1.85546875" style="29" customWidth="1"/>
    <col min="6969" max="6982" width="11.7109375" style="29" customWidth="1"/>
    <col min="6983" max="6983" width="1.85546875" style="29" customWidth="1"/>
    <col min="6984" max="7002" width="11.7109375" style="29" customWidth="1"/>
    <col min="7003" max="7003" width="1.85546875" style="29" customWidth="1"/>
    <col min="7004" max="7005" width="11.7109375" style="29" customWidth="1"/>
    <col min="7006" max="7006" width="1.85546875" style="29" customWidth="1"/>
    <col min="7007" max="7009" width="11.7109375" style="29" customWidth="1"/>
    <col min="7010" max="7168" width="9.140625" style="29"/>
    <col min="7169" max="7169" width="44.140625" style="29" customWidth="1"/>
    <col min="7170" max="7170" width="1.85546875" style="29" customWidth="1"/>
    <col min="7171" max="7181" width="13.85546875" style="29" customWidth="1"/>
    <col min="7182" max="7182" width="13.5703125" style="29" customWidth="1"/>
    <col min="7183" max="7183" width="1.85546875" style="29" customWidth="1"/>
    <col min="7184" max="7195" width="11.7109375" style="29" customWidth="1"/>
    <col min="7196" max="7196" width="1.85546875" style="29" customWidth="1"/>
    <col min="7197" max="7210" width="11.7109375" style="29" customWidth="1"/>
    <col min="7211" max="7211" width="1.85546875" style="29" customWidth="1"/>
    <col min="7212" max="7214" width="11.7109375" style="29" customWidth="1"/>
    <col min="7215" max="7215" width="1.85546875" style="29" customWidth="1"/>
    <col min="7216" max="7216" width="14" style="29" customWidth="1"/>
    <col min="7217" max="7217" width="14.28515625" style="29" bestFit="1" customWidth="1"/>
    <col min="7218" max="7218" width="14" style="29" bestFit="1" customWidth="1"/>
    <col min="7219" max="7219" width="14.85546875" style="29" bestFit="1" customWidth="1"/>
    <col min="7220" max="7220" width="15.5703125" style="29" bestFit="1" customWidth="1"/>
    <col min="7221" max="7221" width="13.28515625" style="29" bestFit="1" customWidth="1"/>
    <col min="7222" max="7223" width="14" style="29" bestFit="1" customWidth="1"/>
    <col min="7224" max="7224" width="1.85546875" style="29" customWidth="1"/>
    <col min="7225" max="7238" width="11.7109375" style="29" customWidth="1"/>
    <col min="7239" max="7239" width="1.85546875" style="29" customWidth="1"/>
    <col min="7240" max="7258" width="11.7109375" style="29" customWidth="1"/>
    <col min="7259" max="7259" width="1.85546875" style="29" customWidth="1"/>
    <col min="7260" max="7261" width="11.7109375" style="29" customWidth="1"/>
    <col min="7262" max="7262" width="1.85546875" style="29" customWidth="1"/>
    <col min="7263" max="7265" width="11.7109375" style="29" customWidth="1"/>
    <col min="7266" max="7424" width="9.140625" style="29"/>
    <col min="7425" max="7425" width="44.140625" style="29" customWidth="1"/>
    <col min="7426" max="7426" width="1.85546875" style="29" customWidth="1"/>
    <col min="7427" max="7437" width="13.85546875" style="29" customWidth="1"/>
    <col min="7438" max="7438" width="13.5703125" style="29" customWidth="1"/>
    <col min="7439" max="7439" width="1.85546875" style="29" customWidth="1"/>
    <col min="7440" max="7451" width="11.7109375" style="29" customWidth="1"/>
    <col min="7452" max="7452" width="1.85546875" style="29" customWidth="1"/>
    <col min="7453" max="7466" width="11.7109375" style="29" customWidth="1"/>
    <col min="7467" max="7467" width="1.85546875" style="29" customWidth="1"/>
    <col min="7468" max="7470" width="11.7109375" style="29" customWidth="1"/>
    <col min="7471" max="7471" width="1.85546875" style="29" customWidth="1"/>
    <col min="7472" max="7472" width="14" style="29" customWidth="1"/>
    <col min="7473" max="7473" width="14.28515625" style="29" bestFit="1" customWidth="1"/>
    <col min="7474" max="7474" width="14" style="29" bestFit="1" customWidth="1"/>
    <col min="7475" max="7475" width="14.85546875" style="29" bestFit="1" customWidth="1"/>
    <col min="7476" max="7476" width="15.5703125" style="29" bestFit="1" customWidth="1"/>
    <col min="7477" max="7477" width="13.28515625" style="29" bestFit="1" customWidth="1"/>
    <col min="7478" max="7479" width="14" style="29" bestFit="1" customWidth="1"/>
    <col min="7480" max="7480" width="1.85546875" style="29" customWidth="1"/>
    <col min="7481" max="7494" width="11.7109375" style="29" customWidth="1"/>
    <col min="7495" max="7495" width="1.85546875" style="29" customWidth="1"/>
    <col min="7496" max="7514" width="11.7109375" style="29" customWidth="1"/>
    <col min="7515" max="7515" width="1.85546875" style="29" customWidth="1"/>
    <col min="7516" max="7517" width="11.7109375" style="29" customWidth="1"/>
    <col min="7518" max="7518" width="1.85546875" style="29" customWidth="1"/>
    <col min="7519" max="7521" width="11.7109375" style="29" customWidth="1"/>
    <col min="7522" max="7680" width="9.140625" style="29"/>
    <col min="7681" max="7681" width="44.140625" style="29" customWidth="1"/>
    <col min="7682" max="7682" width="1.85546875" style="29" customWidth="1"/>
    <col min="7683" max="7693" width="13.85546875" style="29" customWidth="1"/>
    <col min="7694" max="7694" width="13.5703125" style="29" customWidth="1"/>
    <col min="7695" max="7695" width="1.85546875" style="29" customWidth="1"/>
    <col min="7696" max="7707" width="11.7109375" style="29" customWidth="1"/>
    <col min="7708" max="7708" width="1.85546875" style="29" customWidth="1"/>
    <col min="7709" max="7722" width="11.7109375" style="29" customWidth="1"/>
    <col min="7723" max="7723" width="1.85546875" style="29" customWidth="1"/>
    <col min="7724" max="7726" width="11.7109375" style="29" customWidth="1"/>
    <col min="7727" max="7727" width="1.85546875" style="29" customWidth="1"/>
    <col min="7728" max="7728" width="14" style="29" customWidth="1"/>
    <col min="7729" max="7729" width="14.28515625" style="29" bestFit="1" customWidth="1"/>
    <col min="7730" max="7730" width="14" style="29" bestFit="1" customWidth="1"/>
    <col min="7731" max="7731" width="14.85546875" style="29" bestFit="1" customWidth="1"/>
    <col min="7732" max="7732" width="15.5703125" style="29" bestFit="1" customWidth="1"/>
    <col min="7733" max="7733" width="13.28515625" style="29" bestFit="1" customWidth="1"/>
    <col min="7734" max="7735" width="14" style="29" bestFit="1" customWidth="1"/>
    <col min="7736" max="7736" width="1.85546875" style="29" customWidth="1"/>
    <col min="7737" max="7750" width="11.7109375" style="29" customWidth="1"/>
    <col min="7751" max="7751" width="1.85546875" style="29" customWidth="1"/>
    <col min="7752" max="7770" width="11.7109375" style="29" customWidth="1"/>
    <col min="7771" max="7771" width="1.85546875" style="29" customWidth="1"/>
    <col min="7772" max="7773" width="11.7109375" style="29" customWidth="1"/>
    <col min="7774" max="7774" width="1.85546875" style="29" customWidth="1"/>
    <col min="7775" max="7777" width="11.7109375" style="29" customWidth="1"/>
    <col min="7778" max="7936" width="9.140625" style="29"/>
    <col min="7937" max="7937" width="44.140625" style="29" customWidth="1"/>
    <col min="7938" max="7938" width="1.85546875" style="29" customWidth="1"/>
    <col min="7939" max="7949" width="13.85546875" style="29" customWidth="1"/>
    <col min="7950" max="7950" width="13.5703125" style="29" customWidth="1"/>
    <col min="7951" max="7951" width="1.85546875" style="29" customWidth="1"/>
    <col min="7952" max="7963" width="11.7109375" style="29" customWidth="1"/>
    <col min="7964" max="7964" width="1.85546875" style="29" customWidth="1"/>
    <col min="7965" max="7978" width="11.7109375" style="29" customWidth="1"/>
    <col min="7979" max="7979" width="1.85546875" style="29" customWidth="1"/>
    <col min="7980" max="7982" width="11.7109375" style="29" customWidth="1"/>
    <col min="7983" max="7983" width="1.85546875" style="29" customWidth="1"/>
    <col min="7984" max="7984" width="14" style="29" customWidth="1"/>
    <col min="7985" max="7985" width="14.28515625" style="29" bestFit="1" customWidth="1"/>
    <col min="7986" max="7986" width="14" style="29" bestFit="1" customWidth="1"/>
    <col min="7987" max="7987" width="14.85546875" style="29" bestFit="1" customWidth="1"/>
    <col min="7988" max="7988" width="15.5703125" style="29" bestFit="1" customWidth="1"/>
    <col min="7989" max="7989" width="13.28515625" style="29" bestFit="1" customWidth="1"/>
    <col min="7990" max="7991" width="14" style="29" bestFit="1" customWidth="1"/>
    <col min="7992" max="7992" width="1.85546875" style="29" customWidth="1"/>
    <col min="7993" max="8006" width="11.7109375" style="29" customWidth="1"/>
    <col min="8007" max="8007" width="1.85546875" style="29" customWidth="1"/>
    <col min="8008" max="8026" width="11.7109375" style="29" customWidth="1"/>
    <col min="8027" max="8027" width="1.85546875" style="29" customWidth="1"/>
    <col min="8028" max="8029" width="11.7109375" style="29" customWidth="1"/>
    <col min="8030" max="8030" width="1.85546875" style="29" customWidth="1"/>
    <col min="8031" max="8033" width="11.7109375" style="29" customWidth="1"/>
    <col min="8034" max="8192" width="9.140625" style="29"/>
    <col min="8193" max="8193" width="44.140625" style="29" customWidth="1"/>
    <col min="8194" max="8194" width="1.85546875" style="29" customWidth="1"/>
    <col min="8195" max="8205" width="13.85546875" style="29" customWidth="1"/>
    <col min="8206" max="8206" width="13.5703125" style="29" customWidth="1"/>
    <col min="8207" max="8207" width="1.85546875" style="29" customWidth="1"/>
    <col min="8208" max="8219" width="11.7109375" style="29" customWidth="1"/>
    <col min="8220" max="8220" width="1.85546875" style="29" customWidth="1"/>
    <col min="8221" max="8234" width="11.7109375" style="29" customWidth="1"/>
    <col min="8235" max="8235" width="1.85546875" style="29" customWidth="1"/>
    <col min="8236" max="8238" width="11.7109375" style="29" customWidth="1"/>
    <col min="8239" max="8239" width="1.85546875" style="29" customWidth="1"/>
    <col min="8240" max="8240" width="14" style="29" customWidth="1"/>
    <col min="8241" max="8241" width="14.28515625" style="29" bestFit="1" customWidth="1"/>
    <col min="8242" max="8242" width="14" style="29" bestFit="1" customWidth="1"/>
    <col min="8243" max="8243" width="14.85546875" style="29" bestFit="1" customWidth="1"/>
    <col min="8244" max="8244" width="15.5703125" style="29" bestFit="1" customWidth="1"/>
    <col min="8245" max="8245" width="13.28515625" style="29" bestFit="1" customWidth="1"/>
    <col min="8246" max="8247" width="14" style="29" bestFit="1" customWidth="1"/>
    <col min="8248" max="8248" width="1.85546875" style="29" customWidth="1"/>
    <col min="8249" max="8262" width="11.7109375" style="29" customWidth="1"/>
    <col min="8263" max="8263" width="1.85546875" style="29" customWidth="1"/>
    <col min="8264" max="8282" width="11.7109375" style="29" customWidth="1"/>
    <col min="8283" max="8283" width="1.85546875" style="29" customWidth="1"/>
    <col min="8284" max="8285" width="11.7109375" style="29" customWidth="1"/>
    <col min="8286" max="8286" width="1.85546875" style="29" customWidth="1"/>
    <col min="8287" max="8289" width="11.7109375" style="29" customWidth="1"/>
    <col min="8290" max="8448" width="9.140625" style="29"/>
    <col min="8449" max="8449" width="44.140625" style="29" customWidth="1"/>
    <col min="8450" max="8450" width="1.85546875" style="29" customWidth="1"/>
    <col min="8451" max="8461" width="13.85546875" style="29" customWidth="1"/>
    <col min="8462" max="8462" width="13.5703125" style="29" customWidth="1"/>
    <col min="8463" max="8463" width="1.85546875" style="29" customWidth="1"/>
    <col min="8464" max="8475" width="11.7109375" style="29" customWidth="1"/>
    <col min="8476" max="8476" width="1.85546875" style="29" customWidth="1"/>
    <col min="8477" max="8490" width="11.7109375" style="29" customWidth="1"/>
    <col min="8491" max="8491" width="1.85546875" style="29" customWidth="1"/>
    <col min="8492" max="8494" width="11.7109375" style="29" customWidth="1"/>
    <col min="8495" max="8495" width="1.85546875" style="29" customWidth="1"/>
    <col min="8496" max="8496" width="14" style="29" customWidth="1"/>
    <col min="8497" max="8497" width="14.28515625" style="29" bestFit="1" customWidth="1"/>
    <col min="8498" max="8498" width="14" style="29" bestFit="1" customWidth="1"/>
    <col min="8499" max="8499" width="14.85546875" style="29" bestFit="1" customWidth="1"/>
    <col min="8500" max="8500" width="15.5703125" style="29" bestFit="1" customWidth="1"/>
    <col min="8501" max="8501" width="13.28515625" style="29" bestFit="1" customWidth="1"/>
    <col min="8502" max="8503" width="14" style="29" bestFit="1" customWidth="1"/>
    <col min="8504" max="8504" width="1.85546875" style="29" customWidth="1"/>
    <col min="8505" max="8518" width="11.7109375" style="29" customWidth="1"/>
    <col min="8519" max="8519" width="1.85546875" style="29" customWidth="1"/>
    <col min="8520" max="8538" width="11.7109375" style="29" customWidth="1"/>
    <col min="8539" max="8539" width="1.85546875" style="29" customWidth="1"/>
    <col min="8540" max="8541" width="11.7109375" style="29" customWidth="1"/>
    <col min="8542" max="8542" width="1.85546875" style="29" customWidth="1"/>
    <col min="8543" max="8545" width="11.7109375" style="29" customWidth="1"/>
    <col min="8546" max="8704" width="9.140625" style="29"/>
    <col min="8705" max="8705" width="44.140625" style="29" customWidth="1"/>
    <col min="8706" max="8706" width="1.85546875" style="29" customWidth="1"/>
    <col min="8707" max="8717" width="13.85546875" style="29" customWidth="1"/>
    <col min="8718" max="8718" width="13.5703125" style="29" customWidth="1"/>
    <col min="8719" max="8719" width="1.85546875" style="29" customWidth="1"/>
    <col min="8720" max="8731" width="11.7109375" style="29" customWidth="1"/>
    <col min="8732" max="8732" width="1.85546875" style="29" customWidth="1"/>
    <col min="8733" max="8746" width="11.7109375" style="29" customWidth="1"/>
    <col min="8747" max="8747" width="1.85546875" style="29" customWidth="1"/>
    <col min="8748" max="8750" width="11.7109375" style="29" customWidth="1"/>
    <col min="8751" max="8751" width="1.85546875" style="29" customWidth="1"/>
    <col min="8752" max="8752" width="14" style="29" customWidth="1"/>
    <col min="8753" max="8753" width="14.28515625" style="29" bestFit="1" customWidth="1"/>
    <col min="8754" max="8754" width="14" style="29" bestFit="1" customWidth="1"/>
    <col min="8755" max="8755" width="14.85546875" style="29" bestFit="1" customWidth="1"/>
    <col min="8756" max="8756" width="15.5703125" style="29" bestFit="1" customWidth="1"/>
    <col min="8757" max="8757" width="13.28515625" style="29" bestFit="1" customWidth="1"/>
    <col min="8758" max="8759" width="14" style="29" bestFit="1" customWidth="1"/>
    <col min="8760" max="8760" width="1.85546875" style="29" customWidth="1"/>
    <col min="8761" max="8774" width="11.7109375" style="29" customWidth="1"/>
    <col min="8775" max="8775" width="1.85546875" style="29" customWidth="1"/>
    <col min="8776" max="8794" width="11.7109375" style="29" customWidth="1"/>
    <col min="8795" max="8795" width="1.85546875" style="29" customWidth="1"/>
    <col min="8796" max="8797" width="11.7109375" style="29" customWidth="1"/>
    <col min="8798" max="8798" width="1.85546875" style="29" customWidth="1"/>
    <col min="8799" max="8801" width="11.7109375" style="29" customWidth="1"/>
    <col min="8802" max="8960" width="9.140625" style="29"/>
    <col min="8961" max="8961" width="44.140625" style="29" customWidth="1"/>
    <col min="8962" max="8962" width="1.85546875" style="29" customWidth="1"/>
    <col min="8963" max="8973" width="13.85546875" style="29" customWidth="1"/>
    <col min="8974" max="8974" width="13.5703125" style="29" customWidth="1"/>
    <col min="8975" max="8975" width="1.85546875" style="29" customWidth="1"/>
    <col min="8976" max="8987" width="11.7109375" style="29" customWidth="1"/>
    <col min="8988" max="8988" width="1.85546875" style="29" customWidth="1"/>
    <col min="8989" max="9002" width="11.7109375" style="29" customWidth="1"/>
    <col min="9003" max="9003" width="1.85546875" style="29" customWidth="1"/>
    <col min="9004" max="9006" width="11.7109375" style="29" customWidth="1"/>
    <col min="9007" max="9007" width="1.85546875" style="29" customWidth="1"/>
    <col min="9008" max="9008" width="14" style="29" customWidth="1"/>
    <col min="9009" max="9009" width="14.28515625" style="29" bestFit="1" customWidth="1"/>
    <col min="9010" max="9010" width="14" style="29" bestFit="1" customWidth="1"/>
    <col min="9011" max="9011" width="14.85546875" style="29" bestFit="1" customWidth="1"/>
    <col min="9012" max="9012" width="15.5703125" style="29" bestFit="1" customWidth="1"/>
    <col min="9013" max="9013" width="13.28515625" style="29" bestFit="1" customWidth="1"/>
    <col min="9014" max="9015" width="14" style="29" bestFit="1" customWidth="1"/>
    <col min="9016" max="9016" width="1.85546875" style="29" customWidth="1"/>
    <col min="9017" max="9030" width="11.7109375" style="29" customWidth="1"/>
    <col min="9031" max="9031" width="1.85546875" style="29" customWidth="1"/>
    <col min="9032" max="9050" width="11.7109375" style="29" customWidth="1"/>
    <col min="9051" max="9051" width="1.85546875" style="29" customWidth="1"/>
    <col min="9052" max="9053" width="11.7109375" style="29" customWidth="1"/>
    <col min="9054" max="9054" width="1.85546875" style="29" customWidth="1"/>
    <col min="9055" max="9057" width="11.7109375" style="29" customWidth="1"/>
    <col min="9058" max="9216" width="9.140625" style="29"/>
    <col min="9217" max="9217" width="44.140625" style="29" customWidth="1"/>
    <col min="9218" max="9218" width="1.85546875" style="29" customWidth="1"/>
    <col min="9219" max="9229" width="13.85546875" style="29" customWidth="1"/>
    <col min="9230" max="9230" width="13.5703125" style="29" customWidth="1"/>
    <col min="9231" max="9231" width="1.85546875" style="29" customWidth="1"/>
    <col min="9232" max="9243" width="11.7109375" style="29" customWidth="1"/>
    <col min="9244" max="9244" width="1.85546875" style="29" customWidth="1"/>
    <col min="9245" max="9258" width="11.7109375" style="29" customWidth="1"/>
    <col min="9259" max="9259" width="1.85546875" style="29" customWidth="1"/>
    <col min="9260" max="9262" width="11.7109375" style="29" customWidth="1"/>
    <col min="9263" max="9263" width="1.85546875" style="29" customWidth="1"/>
    <col min="9264" max="9264" width="14" style="29" customWidth="1"/>
    <col min="9265" max="9265" width="14.28515625" style="29" bestFit="1" customWidth="1"/>
    <col min="9266" max="9266" width="14" style="29" bestFit="1" customWidth="1"/>
    <col min="9267" max="9267" width="14.85546875" style="29" bestFit="1" customWidth="1"/>
    <col min="9268" max="9268" width="15.5703125" style="29" bestFit="1" customWidth="1"/>
    <col min="9269" max="9269" width="13.28515625" style="29" bestFit="1" customWidth="1"/>
    <col min="9270" max="9271" width="14" style="29" bestFit="1" customWidth="1"/>
    <col min="9272" max="9272" width="1.85546875" style="29" customWidth="1"/>
    <col min="9273" max="9286" width="11.7109375" style="29" customWidth="1"/>
    <col min="9287" max="9287" width="1.85546875" style="29" customWidth="1"/>
    <col min="9288" max="9306" width="11.7109375" style="29" customWidth="1"/>
    <col min="9307" max="9307" width="1.85546875" style="29" customWidth="1"/>
    <col min="9308" max="9309" width="11.7109375" style="29" customWidth="1"/>
    <col min="9310" max="9310" width="1.85546875" style="29" customWidth="1"/>
    <col min="9311" max="9313" width="11.7109375" style="29" customWidth="1"/>
    <col min="9314" max="9472" width="9.140625" style="29"/>
    <col min="9473" max="9473" width="44.140625" style="29" customWidth="1"/>
    <col min="9474" max="9474" width="1.85546875" style="29" customWidth="1"/>
    <col min="9475" max="9485" width="13.85546875" style="29" customWidth="1"/>
    <col min="9486" max="9486" width="13.5703125" style="29" customWidth="1"/>
    <col min="9487" max="9487" width="1.85546875" style="29" customWidth="1"/>
    <col min="9488" max="9499" width="11.7109375" style="29" customWidth="1"/>
    <col min="9500" max="9500" width="1.85546875" style="29" customWidth="1"/>
    <col min="9501" max="9514" width="11.7109375" style="29" customWidth="1"/>
    <col min="9515" max="9515" width="1.85546875" style="29" customWidth="1"/>
    <col min="9516" max="9518" width="11.7109375" style="29" customWidth="1"/>
    <col min="9519" max="9519" width="1.85546875" style="29" customWidth="1"/>
    <col min="9520" max="9520" width="14" style="29" customWidth="1"/>
    <col min="9521" max="9521" width="14.28515625" style="29" bestFit="1" customWidth="1"/>
    <col min="9522" max="9522" width="14" style="29" bestFit="1" customWidth="1"/>
    <col min="9523" max="9523" width="14.85546875" style="29" bestFit="1" customWidth="1"/>
    <col min="9524" max="9524" width="15.5703125" style="29" bestFit="1" customWidth="1"/>
    <col min="9525" max="9525" width="13.28515625" style="29" bestFit="1" customWidth="1"/>
    <col min="9526" max="9527" width="14" style="29" bestFit="1" customWidth="1"/>
    <col min="9528" max="9528" width="1.85546875" style="29" customWidth="1"/>
    <col min="9529" max="9542" width="11.7109375" style="29" customWidth="1"/>
    <col min="9543" max="9543" width="1.85546875" style="29" customWidth="1"/>
    <col min="9544" max="9562" width="11.7109375" style="29" customWidth="1"/>
    <col min="9563" max="9563" width="1.85546875" style="29" customWidth="1"/>
    <col min="9564" max="9565" width="11.7109375" style="29" customWidth="1"/>
    <col min="9566" max="9566" width="1.85546875" style="29" customWidth="1"/>
    <col min="9567" max="9569" width="11.7109375" style="29" customWidth="1"/>
    <col min="9570" max="9728" width="9.140625" style="29"/>
    <col min="9729" max="9729" width="44.140625" style="29" customWidth="1"/>
    <col min="9730" max="9730" width="1.85546875" style="29" customWidth="1"/>
    <col min="9731" max="9741" width="13.85546875" style="29" customWidth="1"/>
    <col min="9742" max="9742" width="13.5703125" style="29" customWidth="1"/>
    <col min="9743" max="9743" width="1.85546875" style="29" customWidth="1"/>
    <col min="9744" max="9755" width="11.7109375" style="29" customWidth="1"/>
    <col min="9756" max="9756" width="1.85546875" style="29" customWidth="1"/>
    <col min="9757" max="9770" width="11.7109375" style="29" customWidth="1"/>
    <col min="9771" max="9771" width="1.85546875" style="29" customWidth="1"/>
    <col min="9772" max="9774" width="11.7109375" style="29" customWidth="1"/>
    <col min="9775" max="9775" width="1.85546875" style="29" customWidth="1"/>
    <col min="9776" max="9776" width="14" style="29" customWidth="1"/>
    <col min="9777" max="9777" width="14.28515625" style="29" bestFit="1" customWidth="1"/>
    <col min="9778" max="9778" width="14" style="29" bestFit="1" customWidth="1"/>
    <col min="9779" max="9779" width="14.85546875" style="29" bestFit="1" customWidth="1"/>
    <col min="9780" max="9780" width="15.5703125" style="29" bestFit="1" customWidth="1"/>
    <col min="9781" max="9781" width="13.28515625" style="29" bestFit="1" customWidth="1"/>
    <col min="9782" max="9783" width="14" style="29" bestFit="1" customWidth="1"/>
    <col min="9784" max="9784" width="1.85546875" style="29" customWidth="1"/>
    <col min="9785" max="9798" width="11.7109375" style="29" customWidth="1"/>
    <col min="9799" max="9799" width="1.85546875" style="29" customWidth="1"/>
    <col min="9800" max="9818" width="11.7109375" style="29" customWidth="1"/>
    <col min="9819" max="9819" width="1.85546875" style="29" customWidth="1"/>
    <col min="9820" max="9821" width="11.7109375" style="29" customWidth="1"/>
    <col min="9822" max="9822" width="1.85546875" style="29" customWidth="1"/>
    <col min="9823" max="9825" width="11.7109375" style="29" customWidth="1"/>
    <col min="9826" max="9984" width="9.140625" style="29"/>
    <col min="9985" max="9985" width="44.140625" style="29" customWidth="1"/>
    <col min="9986" max="9986" width="1.85546875" style="29" customWidth="1"/>
    <col min="9987" max="9997" width="13.85546875" style="29" customWidth="1"/>
    <col min="9998" max="9998" width="13.5703125" style="29" customWidth="1"/>
    <col min="9999" max="9999" width="1.85546875" style="29" customWidth="1"/>
    <col min="10000" max="10011" width="11.7109375" style="29" customWidth="1"/>
    <col min="10012" max="10012" width="1.85546875" style="29" customWidth="1"/>
    <col min="10013" max="10026" width="11.7109375" style="29" customWidth="1"/>
    <col min="10027" max="10027" width="1.85546875" style="29" customWidth="1"/>
    <col min="10028" max="10030" width="11.7109375" style="29" customWidth="1"/>
    <col min="10031" max="10031" width="1.85546875" style="29" customWidth="1"/>
    <col min="10032" max="10032" width="14" style="29" customWidth="1"/>
    <col min="10033" max="10033" width="14.28515625" style="29" bestFit="1" customWidth="1"/>
    <col min="10034" max="10034" width="14" style="29" bestFit="1" customWidth="1"/>
    <col min="10035" max="10035" width="14.85546875" style="29" bestFit="1" customWidth="1"/>
    <col min="10036" max="10036" width="15.5703125" style="29" bestFit="1" customWidth="1"/>
    <col min="10037" max="10037" width="13.28515625" style="29" bestFit="1" customWidth="1"/>
    <col min="10038" max="10039" width="14" style="29" bestFit="1" customWidth="1"/>
    <col min="10040" max="10040" width="1.85546875" style="29" customWidth="1"/>
    <col min="10041" max="10054" width="11.7109375" style="29" customWidth="1"/>
    <col min="10055" max="10055" width="1.85546875" style="29" customWidth="1"/>
    <col min="10056" max="10074" width="11.7109375" style="29" customWidth="1"/>
    <col min="10075" max="10075" width="1.85546875" style="29" customWidth="1"/>
    <col min="10076" max="10077" width="11.7109375" style="29" customWidth="1"/>
    <col min="10078" max="10078" width="1.85546875" style="29" customWidth="1"/>
    <col min="10079" max="10081" width="11.7109375" style="29" customWidth="1"/>
    <col min="10082" max="10240" width="9.140625" style="29"/>
    <col min="10241" max="10241" width="44.140625" style="29" customWidth="1"/>
    <col min="10242" max="10242" width="1.85546875" style="29" customWidth="1"/>
    <col min="10243" max="10253" width="13.85546875" style="29" customWidth="1"/>
    <col min="10254" max="10254" width="13.5703125" style="29" customWidth="1"/>
    <col min="10255" max="10255" width="1.85546875" style="29" customWidth="1"/>
    <col min="10256" max="10267" width="11.7109375" style="29" customWidth="1"/>
    <col min="10268" max="10268" width="1.85546875" style="29" customWidth="1"/>
    <col min="10269" max="10282" width="11.7109375" style="29" customWidth="1"/>
    <col min="10283" max="10283" width="1.85546875" style="29" customWidth="1"/>
    <col min="10284" max="10286" width="11.7109375" style="29" customWidth="1"/>
    <col min="10287" max="10287" width="1.85546875" style="29" customWidth="1"/>
    <col min="10288" max="10288" width="14" style="29" customWidth="1"/>
    <col min="10289" max="10289" width="14.28515625" style="29" bestFit="1" customWidth="1"/>
    <col min="10290" max="10290" width="14" style="29" bestFit="1" customWidth="1"/>
    <col min="10291" max="10291" width="14.85546875" style="29" bestFit="1" customWidth="1"/>
    <col min="10292" max="10292" width="15.5703125" style="29" bestFit="1" customWidth="1"/>
    <col min="10293" max="10293" width="13.28515625" style="29" bestFit="1" customWidth="1"/>
    <col min="10294" max="10295" width="14" style="29" bestFit="1" customWidth="1"/>
    <col min="10296" max="10296" width="1.85546875" style="29" customWidth="1"/>
    <col min="10297" max="10310" width="11.7109375" style="29" customWidth="1"/>
    <col min="10311" max="10311" width="1.85546875" style="29" customWidth="1"/>
    <col min="10312" max="10330" width="11.7109375" style="29" customWidth="1"/>
    <col min="10331" max="10331" width="1.85546875" style="29" customWidth="1"/>
    <col min="10332" max="10333" width="11.7109375" style="29" customWidth="1"/>
    <col min="10334" max="10334" width="1.85546875" style="29" customWidth="1"/>
    <col min="10335" max="10337" width="11.7109375" style="29" customWidth="1"/>
    <col min="10338" max="10496" width="9.140625" style="29"/>
    <col min="10497" max="10497" width="44.140625" style="29" customWidth="1"/>
    <col min="10498" max="10498" width="1.85546875" style="29" customWidth="1"/>
    <col min="10499" max="10509" width="13.85546875" style="29" customWidth="1"/>
    <col min="10510" max="10510" width="13.5703125" style="29" customWidth="1"/>
    <col min="10511" max="10511" width="1.85546875" style="29" customWidth="1"/>
    <col min="10512" max="10523" width="11.7109375" style="29" customWidth="1"/>
    <col min="10524" max="10524" width="1.85546875" style="29" customWidth="1"/>
    <col min="10525" max="10538" width="11.7109375" style="29" customWidth="1"/>
    <col min="10539" max="10539" width="1.85546875" style="29" customWidth="1"/>
    <col min="10540" max="10542" width="11.7109375" style="29" customWidth="1"/>
    <col min="10543" max="10543" width="1.85546875" style="29" customWidth="1"/>
    <col min="10544" max="10544" width="14" style="29" customWidth="1"/>
    <col min="10545" max="10545" width="14.28515625" style="29" bestFit="1" customWidth="1"/>
    <col min="10546" max="10546" width="14" style="29" bestFit="1" customWidth="1"/>
    <col min="10547" max="10547" width="14.85546875" style="29" bestFit="1" customWidth="1"/>
    <col min="10548" max="10548" width="15.5703125" style="29" bestFit="1" customWidth="1"/>
    <col min="10549" max="10549" width="13.28515625" style="29" bestFit="1" customWidth="1"/>
    <col min="10550" max="10551" width="14" style="29" bestFit="1" customWidth="1"/>
    <col min="10552" max="10552" width="1.85546875" style="29" customWidth="1"/>
    <col min="10553" max="10566" width="11.7109375" style="29" customWidth="1"/>
    <col min="10567" max="10567" width="1.85546875" style="29" customWidth="1"/>
    <col min="10568" max="10586" width="11.7109375" style="29" customWidth="1"/>
    <col min="10587" max="10587" width="1.85546875" style="29" customWidth="1"/>
    <col min="10588" max="10589" width="11.7109375" style="29" customWidth="1"/>
    <col min="10590" max="10590" width="1.85546875" style="29" customWidth="1"/>
    <col min="10591" max="10593" width="11.7109375" style="29" customWidth="1"/>
    <col min="10594" max="10752" width="9.140625" style="29"/>
    <col min="10753" max="10753" width="44.140625" style="29" customWidth="1"/>
    <col min="10754" max="10754" width="1.85546875" style="29" customWidth="1"/>
    <col min="10755" max="10765" width="13.85546875" style="29" customWidth="1"/>
    <col min="10766" max="10766" width="13.5703125" style="29" customWidth="1"/>
    <col min="10767" max="10767" width="1.85546875" style="29" customWidth="1"/>
    <col min="10768" max="10779" width="11.7109375" style="29" customWidth="1"/>
    <col min="10780" max="10780" width="1.85546875" style="29" customWidth="1"/>
    <col min="10781" max="10794" width="11.7109375" style="29" customWidth="1"/>
    <col min="10795" max="10795" width="1.85546875" style="29" customWidth="1"/>
    <col min="10796" max="10798" width="11.7109375" style="29" customWidth="1"/>
    <col min="10799" max="10799" width="1.85546875" style="29" customWidth="1"/>
    <col min="10800" max="10800" width="14" style="29" customWidth="1"/>
    <col min="10801" max="10801" width="14.28515625" style="29" bestFit="1" customWidth="1"/>
    <col min="10802" max="10802" width="14" style="29" bestFit="1" customWidth="1"/>
    <col min="10803" max="10803" width="14.85546875" style="29" bestFit="1" customWidth="1"/>
    <col min="10804" max="10804" width="15.5703125" style="29" bestFit="1" customWidth="1"/>
    <col min="10805" max="10805" width="13.28515625" style="29" bestFit="1" customWidth="1"/>
    <col min="10806" max="10807" width="14" style="29" bestFit="1" customWidth="1"/>
    <col min="10808" max="10808" width="1.85546875" style="29" customWidth="1"/>
    <col min="10809" max="10822" width="11.7109375" style="29" customWidth="1"/>
    <col min="10823" max="10823" width="1.85546875" style="29" customWidth="1"/>
    <col min="10824" max="10842" width="11.7109375" style="29" customWidth="1"/>
    <col min="10843" max="10843" width="1.85546875" style="29" customWidth="1"/>
    <col min="10844" max="10845" width="11.7109375" style="29" customWidth="1"/>
    <col min="10846" max="10846" width="1.85546875" style="29" customWidth="1"/>
    <col min="10847" max="10849" width="11.7109375" style="29" customWidth="1"/>
    <col min="10850" max="11008" width="9.140625" style="29"/>
    <col min="11009" max="11009" width="44.140625" style="29" customWidth="1"/>
    <col min="11010" max="11010" width="1.85546875" style="29" customWidth="1"/>
    <col min="11011" max="11021" width="13.85546875" style="29" customWidth="1"/>
    <col min="11022" max="11022" width="13.5703125" style="29" customWidth="1"/>
    <col min="11023" max="11023" width="1.85546875" style="29" customWidth="1"/>
    <col min="11024" max="11035" width="11.7109375" style="29" customWidth="1"/>
    <col min="11036" max="11036" width="1.85546875" style="29" customWidth="1"/>
    <col min="11037" max="11050" width="11.7109375" style="29" customWidth="1"/>
    <col min="11051" max="11051" width="1.85546875" style="29" customWidth="1"/>
    <col min="11052" max="11054" width="11.7109375" style="29" customWidth="1"/>
    <col min="11055" max="11055" width="1.85546875" style="29" customWidth="1"/>
    <col min="11056" max="11056" width="14" style="29" customWidth="1"/>
    <col min="11057" max="11057" width="14.28515625" style="29" bestFit="1" customWidth="1"/>
    <col min="11058" max="11058" width="14" style="29" bestFit="1" customWidth="1"/>
    <col min="11059" max="11059" width="14.85546875" style="29" bestFit="1" customWidth="1"/>
    <col min="11060" max="11060" width="15.5703125" style="29" bestFit="1" customWidth="1"/>
    <col min="11061" max="11061" width="13.28515625" style="29" bestFit="1" customWidth="1"/>
    <col min="11062" max="11063" width="14" style="29" bestFit="1" customWidth="1"/>
    <col min="11064" max="11064" width="1.85546875" style="29" customWidth="1"/>
    <col min="11065" max="11078" width="11.7109375" style="29" customWidth="1"/>
    <col min="11079" max="11079" width="1.85546875" style="29" customWidth="1"/>
    <col min="11080" max="11098" width="11.7109375" style="29" customWidth="1"/>
    <col min="11099" max="11099" width="1.85546875" style="29" customWidth="1"/>
    <col min="11100" max="11101" width="11.7109375" style="29" customWidth="1"/>
    <col min="11102" max="11102" width="1.85546875" style="29" customWidth="1"/>
    <col min="11103" max="11105" width="11.7109375" style="29" customWidth="1"/>
    <col min="11106" max="11264" width="9.140625" style="29"/>
    <col min="11265" max="11265" width="44.140625" style="29" customWidth="1"/>
    <col min="11266" max="11266" width="1.85546875" style="29" customWidth="1"/>
    <col min="11267" max="11277" width="13.85546875" style="29" customWidth="1"/>
    <col min="11278" max="11278" width="13.5703125" style="29" customWidth="1"/>
    <col min="11279" max="11279" width="1.85546875" style="29" customWidth="1"/>
    <col min="11280" max="11291" width="11.7109375" style="29" customWidth="1"/>
    <col min="11292" max="11292" width="1.85546875" style="29" customWidth="1"/>
    <col min="11293" max="11306" width="11.7109375" style="29" customWidth="1"/>
    <col min="11307" max="11307" width="1.85546875" style="29" customWidth="1"/>
    <col min="11308" max="11310" width="11.7109375" style="29" customWidth="1"/>
    <col min="11311" max="11311" width="1.85546875" style="29" customWidth="1"/>
    <col min="11312" max="11312" width="14" style="29" customWidth="1"/>
    <col min="11313" max="11313" width="14.28515625" style="29" bestFit="1" customWidth="1"/>
    <col min="11314" max="11314" width="14" style="29" bestFit="1" customWidth="1"/>
    <col min="11315" max="11315" width="14.85546875" style="29" bestFit="1" customWidth="1"/>
    <col min="11316" max="11316" width="15.5703125" style="29" bestFit="1" customWidth="1"/>
    <col min="11317" max="11317" width="13.28515625" style="29" bestFit="1" customWidth="1"/>
    <col min="11318" max="11319" width="14" style="29" bestFit="1" customWidth="1"/>
    <col min="11320" max="11320" width="1.85546875" style="29" customWidth="1"/>
    <col min="11321" max="11334" width="11.7109375" style="29" customWidth="1"/>
    <col min="11335" max="11335" width="1.85546875" style="29" customWidth="1"/>
    <col min="11336" max="11354" width="11.7109375" style="29" customWidth="1"/>
    <col min="11355" max="11355" width="1.85546875" style="29" customWidth="1"/>
    <col min="11356" max="11357" width="11.7109375" style="29" customWidth="1"/>
    <col min="11358" max="11358" width="1.85546875" style="29" customWidth="1"/>
    <col min="11359" max="11361" width="11.7109375" style="29" customWidth="1"/>
    <col min="11362" max="11520" width="9.140625" style="29"/>
    <col min="11521" max="11521" width="44.140625" style="29" customWidth="1"/>
    <col min="11522" max="11522" width="1.85546875" style="29" customWidth="1"/>
    <col min="11523" max="11533" width="13.85546875" style="29" customWidth="1"/>
    <col min="11534" max="11534" width="13.5703125" style="29" customWidth="1"/>
    <col min="11535" max="11535" width="1.85546875" style="29" customWidth="1"/>
    <col min="11536" max="11547" width="11.7109375" style="29" customWidth="1"/>
    <col min="11548" max="11548" width="1.85546875" style="29" customWidth="1"/>
    <col min="11549" max="11562" width="11.7109375" style="29" customWidth="1"/>
    <col min="11563" max="11563" width="1.85546875" style="29" customWidth="1"/>
    <col min="11564" max="11566" width="11.7109375" style="29" customWidth="1"/>
    <col min="11567" max="11567" width="1.85546875" style="29" customWidth="1"/>
    <col min="11568" max="11568" width="14" style="29" customWidth="1"/>
    <col min="11569" max="11569" width="14.28515625" style="29" bestFit="1" customWidth="1"/>
    <col min="11570" max="11570" width="14" style="29" bestFit="1" customWidth="1"/>
    <col min="11571" max="11571" width="14.85546875" style="29" bestFit="1" customWidth="1"/>
    <col min="11572" max="11572" width="15.5703125" style="29" bestFit="1" customWidth="1"/>
    <col min="11573" max="11573" width="13.28515625" style="29" bestFit="1" customWidth="1"/>
    <col min="11574" max="11575" width="14" style="29" bestFit="1" customWidth="1"/>
    <col min="11576" max="11576" width="1.85546875" style="29" customWidth="1"/>
    <col min="11577" max="11590" width="11.7109375" style="29" customWidth="1"/>
    <col min="11591" max="11591" width="1.85546875" style="29" customWidth="1"/>
    <col min="11592" max="11610" width="11.7109375" style="29" customWidth="1"/>
    <col min="11611" max="11611" width="1.85546875" style="29" customWidth="1"/>
    <col min="11612" max="11613" width="11.7109375" style="29" customWidth="1"/>
    <col min="11614" max="11614" width="1.85546875" style="29" customWidth="1"/>
    <col min="11615" max="11617" width="11.7109375" style="29" customWidth="1"/>
    <col min="11618" max="11776" width="9.140625" style="29"/>
    <col min="11777" max="11777" width="44.140625" style="29" customWidth="1"/>
    <col min="11778" max="11778" width="1.85546875" style="29" customWidth="1"/>
    <col min="11779" max="11789" width="13.85546875" style="29" customWidth="1"/>
    <col min="11790" max="11790" width="13.5703125" style="29" customWidth="1"/>
    <col min="11791" max="11791" width="1.85546875" style="29" customWidth="1"/>
    <col min="11792" max="11803" width="11.7109375" style="29" customWidth="1"/>
    <col min="11804" max="11804" width="1.85546875" style="29" customWidth="1"/>
    <col min="11805" max="11818" width="11.7109375" style="29" customWidth="1"/>
    <col min="11819" max="11819" width="1.85546875" style="29" customWidth="1"/>
    <col min="11820" max="11822" width="11.7109375" style="29" customWidth="1"/>
    <col min="11823" max="11823" width="1.85546875" style="29" customWidth="1"/>
    <col min="11824" max="11824" width="14" style="29" customWidth="1"/>
    <col min="11825" max="11825" width="14.28515625" style="29" bestFit="1" customWidth="1"/>
    <col min="11826" max="11826" width="14" style="29" bestFit="1" customWidth="1"/>
    <col min="11827" max="11827" width="14.85546875" style="29" bestFit="1" customWidth="1"/>
    <col min="11828" max="11828" width="15.5703125" style="29" bestFit="1" customWidth="1"/>
    <col min="11829" max="11829" width="13.28515625" style="29" bestFit="1" customWidth="1"/>
    <col min="11830" max="11831" width="14" style="29" bestFit="1" customWidth="1"/>
    <col min="11832" max="11832" width="1.85546875" style="29" customWidth="1"/>
    <col min="11833" max="11846" width="11.7109375" style="29" customWidth="1"/>
    <col min="11847" max="11847" width="1.85546875" style="29" customWidth="1"/>
    <col min="11848" max="11866" width="11.7109375" style="29" customWidth="1"/>
    <col min="11867" max="11867" width="1.85546875" style="29" customWidth="1"/>
    <col min="11868" max="11869" width="11.7109375" style="29" customWidth="1"/>
    <col min="11870" max="11870" width="1.85546875" style="29" customWidth="1"/>
    <col min="11871" max="11873" width="11.7109375" style="29" customWidth="1"/>
    <col min="11874" max="12032" width="9.140625" style="29"/>
    <col min="12033" max="12033" width="44.140625" style="29" customWidth="1"/>
    <col min="12034" max="12034" width="1.85546875" style="29" customWidth="1"/>
    <col min="12035" max="12045" width="13.85546875" style="29" customWidth="1"/>
    <col min="12046" max="12046" width="13.5703125" style="29" customWidth="1"/>
    <col min="12047" max="12047" width="1.85546875" style="29" customWidth="1"/>
    <col min="12048" max="12059" width="11.7109375" style="29" customWidth="1"/>
    <col min="12060" max="12060" width="1.85546875" style="29" customWidth="1"/>
    <col min="12061" max="12074" width="11.7109375" style="29" customWidth="1"/>
    <col min="12075" max="12075" width="1.85546875" style="29" customWidth="1"/>
    <col min="12076" max="12078" width="11.7109375" style="29" customWidth="1"/>
    <col min="12079" max="12079" width="1.85546875" style="29" customWidth="1"/>
    <col min="12080" max="12080" width="14" style="29" customWidth="1"/>
    <col min="12081" max="12081" width="14.28515625" style="29" bestFit="1" customWidth="1"/>
    <col min="12082" max="12082" width="14" style="29" bestFit="1" customWidth="1"/>
    <col min="12083" max="12083" width="14.85546875" style="29" bestFit="1" customWidth="1"/>
    <col min="12084" max="12084" width="15.5703125" style="29" bestFit="1" customWidth="1"/>
    <col min="12085" max="12085" width="13.28515625" style="29" bestFit="1" customWidth="1"/>
    <col min="12086" max="12087" width="14" style="29" bestFit="1" customWidth="1"/>
    <col min="12088" max="12088" width="1.85546875" style="29" customWidth="1"/>
    <col min="12089" max="12102" width="11.7109375" style="29" customWidth="1"/>
    <col min="12103" max="12103" width="1.85546875" style="29" customWidth="1"/>
    <col min="12104" max="12122" width="11.7109375" style="29" customWidth="1"/>
    <col min="12123" max="12123" width="1.85546875" style="29" customWidth="1"/>
    <col min="12124" max="12125" width="11.7109375" style="29" customWidth="1"/>
    <col min="12126" max="12126" width="1.85546875" style="29" customWidth="1"/>
    <col min="12127" max="12129" width="11.7109375" style="29" customWidth="1"/>
    <col min="12130" max="12288" width="9.140625" style="29"/>
    <col min="12289" max="12289" width="44.140625" style="29" customWidth="1"/>
    <col min="12290" max="12290" width="1.85546875" style="29" customWidth="1"/>
    <col min="12291" max="12301" width="13.85546875" style="29" customWidth="1"/>
    <col min="12302" max="12302" width="13.5703125" style="29" customWidth="1"/>
    <col min="12303" max="12303" width="1.85546875" style="29" customWidth="1"/>
    <col min="12304" max="12315" width="11.7109375" style="29" customWidth="1"/>
    <col min="12316" max="12316" width="1.85546875" style="29" customWidth="1"/>
    <col min="12317" max="12330" width="11.7109375" style="29" customWidth="1"/>
    <col min="12331" max="12331" width="1.85546875" style="29" customWidth="1"/>
    <col min="12332" max="12334" width="11.7109375" style="29" customWidth="1"/>
    <col min="12335" max="12335" width="1.85546875" style="29" customWidth="1"/>
    <col min="12336" max="12336" width="14" style="29" customWidth="1"/>
    <col min="12337" max="12337" width="14.28515625" style="29" bestFit="1" customWidth="1"/>
    <col min="12338" max="12338" width="14" style="29" bestFit="1" customWidth="1"/>
    <col min="12339" max="12339" width="14.85546875" style="29" bestFit="1" customWidth="1"/>
    <col min="12340" max="12340" width="15.5703125" style="29" bestFit="1" customWidth="1"/>
    <col min="12341" max="12341" width="13.28515625" style="29" bestFit="1" customWidth="1"/>
    <col min="12342" max="12343" width="14" style="29" bestFit="1" customWidth="1"/>
    <col min="12344" max="12344" width="1.85546875" style="29" customWidth="1"/>
    <col min="12345" max="12358" width="11.7109375" style="29" customWidth="1"/>
    <col min="12359" max="12359" width="1.85546875" style="29" customWidth="1"/>
    <col min="12360" max="12378" width="11.7109375" style="29" customWidth="1"/>
    <col min="12379" max="12379" width="1.85546875" style="29" customWidth="1"/>
    <col min="12380" max="12381" width="11.7109375" style="29" customWidth="1"/>
    <col min="12382" max="12382" width="1.85546875" style="29" customWidth="1"/>
    <col min="12383" max="12385" width="11.7109375" style="29" customWidth="1"/>
    <col min="12386" max="12544" width="9.140625" style="29"/>
    <col min="12545" max="12545" width="44.140625" style="29" customWidth="1"/>
    <col min="12546" max="12546" width="1.85546875" style="29" customWidth="1"/>
    <col min="12547" max="12557" width="13.85546875" style="29" customWidth="1"/>
    <col min="12558" max="12558" width="13.5703125" style="29" customWidth="1"/>
    <col min="12559" max="12559" width="1.85546875" style="29" customWidth="1"/>
    <col min="12560" max="12571" width="11.7109375" style="29" customWidth="1"/>
    <col min="12572" max="12572" width="1.85546875" style="29" customWidth="1"/>
    <col min="12573" max="12586" width="11.7109375" style="29" customWidth="1"/>
    <col min="12587" max="12587" width="1.85546875" style="29" customWidth="1"/>
    <col min="12588" max="12590" width="11.7109375" style="29" customWidth="1"/>
    <col min="12591" max="12591" width="1.85546875" style="29" customWidth="1"/>
    <col min="12592" max="12592" width="14" style="29" customWidth="1"/>
    <col min="12593" max="12593" width="14.28515625" style="29" bestFit="1" customWidth="1"/>
    <col min="12594" max="12594" width="14" style="29" bestFit="1" customWidth="1"/>
    <col min="12595" max="12595" width="14.85546875" style="29" bestFit="1" customWidth="1"/>
    <col min="12596" max="12596" width="15.5703125" style="29" bestFit="1" customWidth="1"/>
    <col min="12597" max="12597" width="13.28515625" style="29" bestFit="1" customWidth="1"/>
    <col min="12598" max="12599" width="14" style="29" bestFit="1" customWidth="1"/>
    <col min="12600" max="12600" width="1.85546875" style="29" customWidth="1"/>
    <col min="12601" max="12614" width="11.7109375" style="29" customWidth="1"/>
    <col min="12615" max="12615" width="1.85546875" style="29" customWidth="1"/>
    <col min="12616" max="12634" width="11.7109375" style="29" customWidth="1"/>
    <col min="12635" max="12635" width="1.85546875" style="29" customWidth="1"/>
    <col min="12636" max="12637" width="11.7109375" style="29" customWidth="1"/>
    <col min="12638" max="12638" width="1.85546875" style="29" customWidth="1"/>
    <col min="12639" max="12641" width="11.7109375" style="29" customWidth="1"/>
    <col min="12642" max="12800" width="9.140625" style="29"/>
    <col min="12801" max="12801" width="44.140625" style="29" customWidth="1"/>
    <col min="12802" max="12802" width="1.85546875" style="29" customWidth="1"/>
    <col min="12803" max="12813" width="13.85546875" style="29" customWidth="1"/>
    <col min="12814" max="12814" width="13.5703125" style="29" customWidth="1"/>
    <col min="12815" max="12815" width="1.85546875" style="29" customWidth="1"/>
    <col min="12816" max="12827" width="11.7109375" style="29" customWidth="1"/>
    <col min="12828" max="12828" width="1.85546875" style="29" customWidth="1"/>
    <col min="12829" max="12842" width="11.7109375" style="29" customWidth="1"/>
    <col min="12843" max="12843" width="1.85546875" style="29" customWidth="1"/>
    <col min="12844" max="12846" width="11.7109375" style="29" customWidth="1"/>
    <col min="12847" max="12847" width="1.85546875" style="29" customWidth="1"/>
    <col min="12848" max="12848" width="14" style="29" customWidth="1"/>
    <col min="12849" max="12849" width="14.28515625" style="29" bestFit="1" customWidth="1"/>
    <col min="12850" max="12850" width="14" style="29" bestFit="1" customWidth="1"/>
    <col min="12851" max="12851" width="14.85546875" style="29" bestFit="1" customWidth="1"/>
    <col min="12852" max="12852" width="15.5703125" style="29" bestFit="1" customWidth="1"/>
    <col min="12853" max="12853" width="13.28515625" style="29" bestFit="1" customWidth="1"/>
    <col min="12854" max="12855" width="14" style="29" bestFit="1" customWidth="1"/>
    <col min="12856" max="12856" width="1.85546875" style="29" customWidth="1"/>
    <col min="12857" max="12870" width="11.7109375" style="29" customWidth="1"/>
    <col min="12871" max="12871" width="1.85546875" style="29" customWidth="1"/>
    <col min="12872" max="12890" width="11.7109375" style="29" customWidth="1"/>
    <col min="12891" max="12891" width="1.85546875" style="29" customWidth="1"/>
    <col min="12892" max="12893" width="11.7109375" style="29" customWidth="1"/>
    <col min="12894" max="12894" width="1.85546875" style="29" customWidth="1"/>
    <col min="12895" max="12897" width="11.7109375" style="29" customWidth="1"/>
    <col min="12898" max="13056" width="9.140625" style="29"/>
    <col min="13057" max="13057" width="44.140625" style="29" customWidth="1"/>
    <col min="13058" max="13058" width="1.85546875" style="29" customWidth="1"/>
    <col min="13059" max="13069" width="13.85546875" style="29" customWidth="1"/>
    <col min="13070" max="13070" width="13.5703125" style="29" customWidth="1"/>
    <col min="13071" max="13071" width="1.85546875" style="29" customWidth="1"/>
    <col min="13072" max="13083" width="11.7109375" style="29" customWidth="1"/>
    <col min="13084" max="13084" width="1.85546875" style="29" customWidth="1"/>
    <col min="13085" max="13098" width="11.7109375" style="29" customWidth="1"/>
    <col min="13099" max="13099" width="1.85546875" style="29" customWidth="1"/>
    <col min="13100" max="13102" width="11.7109375" style="29" customWidth="1"/>
    <col min="13103" max="13103" width="1.85546875" style="29" customWidth="1"/>
    <col min="13104" max="13104" width="14" style="29" customWidth="1"/>
    <col min="13105" max="13105" width="14.28515625" style="29" bestFit="1" customWidth="1"/>
    <col min="13106" max="13106" width="14" style="29" bestFit="1" customWidth="1"/>
    <col min="13107" max="13107" width="14.85546875" style="29" bestFit="1" customWidth="1"/>
    <col min="13108" max="13108" width="15.5703125" style="29" bestFit="1" customWidth="1"/>
    <col min="13109" max="13109" width="13.28515625" style="29" bestFit="1" customWidth="1"/>
    <col min="13110" max="13111" width="14" style="29" bestFit="1" customWidth="1"/>
    <col min="13112" max="13112" width="1.85546875" style="29" customWidth="1"/>
    <col min="13113" max="13126" width="11.7109375" style="29" customWidth="1"/>
    <col min="13127" max="13127" width="1.85546875" style="29" customWidth="1"/>
    <col min="13128" max="13146" width="11.7109375" style="29" customWidth="1"/>
    <col min="13147" max="13147" width="1.85546875" style="29" customWidth="1"/>
    <col min="13148" max="13149" width="11.7109375" style="29" customWidth="1"/>
    <col min="13150" max="13150" width="1.85546875" style="29" customWidth="1"/>
    <col min="13151" max="13153" width="11.7109375" style="29" customWidth="1"/>
    <col min="13154" max="13312" width="9.140625" style="29"/>
    <col min="13313" max="13313" width="44.140625" style="29" customWidth="1"/>
    <col min="13314" max="13314" width="1.85546875" style="29" customWidth="1"/>
    <col min="13315" max="13325" width="13.85546875" style="29" customWidth="1"/>
    <col min="13326" max="13326" width="13.5703125" style="29" customWidth="1"/>
    <col min="13327" max="13327" width="1.85546875" style="29" customWidth="1"/>
    <col min="13328" max="13339" width="11.7109375" style="29" customWidth="1"/>
    <col min="13340" max="13340" width="1.85546875" style="29" customWidth="1"/>
    <col min="13341" max="13354" width="11.7109375" style="29" customWidth="1"/>
    <col min="13355" max="13355" width="1.85546875" style="29" customWidth="1"/>
    <col min="13356" max="13358" width="11.7109375" style="29" customWidth="1"/>
    <col min="13359" max="13359" width="1.85546875" style="29" customWidth="1"/>
    <col min="13360" max="13360" width="14" style="29" customWidth="1"/>
    <col min="13361" max="13361" width="14.28515625" style="29" bestFit="1" customWidth="1"/>
    <col min="13362" max="13362" width="14" style="29" bestFit="1" customWidth="1"/>
    <col min="13363" max="13363" width="14.85546875" style="29" bestFit="1" customWidth="1"/>
    <col min="13364" max="13364" width="15.5703125" style="29" bestFit="1" customWidth="1"/>
    <col min="13365" max="13365" width="13.28515625" style="29" bestFit="1" customWidth="1"/>
    <col min="13366" max="13367" width="14" style="29" bestFit="1" customWidth="1"/>
    <col min="13368" max="13368" width="1.85546875" style="29" customWidth="1"/>
    <col min="13369" max="13382" width="11.7109375" style="29" customWidth="1"/>
    <col min="13383" max="13383" width="1.85546875" style="29" customWidth="1"/>
    <col min="13384" max="13402" width="11.7109375" style="29" customWidth="1"/>
    <col min="13403" max="13403" width="1.85546875" style="29" customWidth="1"/>
    <col min="13404" max="13405" width="11.7109375" style="29" customWidth="1"/>
    <col min="13406" max="13406" width="1.85546875" style="29" customWidth="1"/>
    <col min="13407" max="13409" width="11.7109375" style="29" customWidth="1"/>
    <col min="13410" max="13568" width="9.140625" style="29"/>
    <col min="13569" max="13569" width="44.140625" style="29" customWidth="1"/>
    <col min="13570" max="13570" width="1.85546875" style="29" customWidth="1"/>
    <col min="13571" max="13581" width="13.85546875" style="29" customWidth="1"/>
    <col min="13582" max="13582" width="13.5703125" style="29" customWidth="1"/>
    <col min="13583" max="13583" width="1.85546875" style="29" customWidth="1"/>
    <col min="13584" max="13595" width="11.7109375" style="29" customWidth="1"/>
    <col min="13596" max="13596" width="1.85546875" style="29" customWidth="1"/>
    <col min="13597" max="13610" width="11.7109375" style="29" customWidth="1"/>
    <col min="13611" max="13611" width="1.85546875" style="29" customWidth="1"/>
    <col min="13612" max="13614" width="11.7109375" style="29" customWidth="1"/>
    <col min="13615" max="13615" width="1.85546875" style="29" customWidth="1"/>
    <col min="13616" max="13616" width="14" style="29" customWidth="1"/>
    <col min="13617" max="13617" width="14.28515625" style="29" bestFit="1" customWidth="1"/>
    <col min="13618" max="13618" width="14" style="29" bestFit="1" customWidth="1"/>
    <col min="13619" max="13619" width="14.85546875" style="29" bestFit="1" customWidth="1"/>
    <col min="13620" max="13620" width="15.5703125" style="29" bestFit="1" customWidth="1"/>
    <col min="13621" max="13621" width="13.28515625" style="29" bestFit="1" customWidth="1"/>
    <col min="13622" max="13623" width="14" style="29" bestFit="1" customWidth="1"/>
    <col min="13624" max="13624" width="1.85546875" style="29" customWidth="1"/>
    <col min="13625" max="13638" width="11.7109375" style="29" customWidth="1"/>
    <col min="13639" max="13639" width="1.85546875" style="29" customWidth="1"/>
    <col min="13640" max="13658" width="11.7109375" style="29" customWidth="1"/>
    <col min="13659" max="13659" width="1.85546875" style="29" customWidth="1"/>
    <col min="13660" max="13661" width="11.7109375" style="29" customWidth="1"/>
    <col min="13662" max="13662" width="1.85546875" style="29" customWidth="1"/>
    <col min="13663" max="13665" width="11.7109375" style="29" customWidth="1"/>
    <col min="13666" max="13824" width="9.140625" style="29"/>
    <col min="13825" max="13825" width="44.140625" style="29" customWidth="1"/>
    <col min="13826" max="13826" width="1.85546875" style="29" customWidth="1"/>
    <col min="13827" max="13837" width="13.85546875" style="29" customWidth="1"/>
    <col min="13838" max="13838" width="13.5703125" style="29" customWidth="1"/>
    <col min="13839" max="13839" width="1.85546875" style="29" customWidth="1"/>
    <col min="13840" max="13851" width="11.7109375" style="29" customWidth="1"/>
    <col min="13852" max="13852" width="1.85546875" style="29" customWidth="1"/>
    <col min="13853" max="13866" width="11.7109375" style="29" customWidth="1"/>
    <col min="13867" max="13867" width="1.85546875" style="29" customWidth="1"/>
    <col min="13868" max="13870" width="11.7109375" style="29" customWidth="1"/>
    <col min="13871" max="13871" width="1.85546875" style="29" customWidth="1"/>
    <col min="13872" max="13872" width="14" style="29" customWidth="1"/>
    <col min="13873" max="13873" width="14.28515625" style="29" bestFit="1" customWidth="1"/>
    <col min="13874" max="13874" width="14" style="29" bestFit="1" customWidth="1"/>
    <col min="13875" max="13875" width="14.85546875" style="29" bestFit="1" customWidth="1"/>
    <col min="13876" max="13876" width="15.5703125" style="29" bestFit="1" customWidth="1"/>
    <col min="13877" max="13877" width="13.28515625" style="29" bestFit="1" customWidth="1"/>
    <col min="13878" max="13879" width="14" style="29" bestFit="1" customWidth="1"/>
    <col min="13880" max="13880" width="1.85546875" style="29" customWidth="1"/>
    <col min="13881" max="13894" width="11.7109375" style="29" customWidth="1"/>
    <col min="13895" max="13895" width="1.85546875" style="29" customWidth="1"/>
    <col min="13896" max="13914" width="11.7109375" style="29" customWidth="1"/>
    <col min="13915" max="13915" width="1.85546875" style="29" customWidth="1"/>
    <col min="13916" max="13917" width="11.7109375" style="29" customWidth="1"/>
    <col min="13918" max="13918" width="1.85546875" style="29" customWidth="1"/>
    <col min="13919" max="13921" width="11.7109375" style="29" customWidth="1"/>
    <col min="13922" max="14080" width="9.140625" style="29"/>
    <col min="14081" max="14081" width="44.140625" style="29" customWidth="1"/>
    <col min="14082" max="14082" width="1.85546875" style="29" customWidth="1"/>
    <col min="14083" max="14093" width="13.85546875" style="29" customWidth="1"/>
    <col min="14094" max="14094" width="13.5703125" style="29" customWidth="1"/>
    <col min="14095" max="14095" width="1.85546875" style="29" customWidth="1"/>
    <col min="14096" max="14107" width="11.7109375" style="29" customWidth="1"/>
    <col min="14108" max="14108" width="1.85546875" style="29" customWidth="1"/>
    <col min="14109" max="14122" width="11.7109375" style="29" customWidth="1"/>
    <col min="14123" max="14123" width="1.85546875" style="29" customWidth="1"/>
    <col min="14124" max="14126" width="11.7109375" style="29" customWidth="1"/>
    <col min="14127" max="14127" width="1.85546875" style="29" customWidth="1"/>
    <col min="14128" max="14128" width="14" style="29" customWidth="1"/>
    <col min="14129" max="14129" width="14.28515625" style="29" bestFit="1" customWidth="1"/>
    <col min="14130" max="14130" width="14" style="29" bestFit="1" customWidth="1"/>
    <col min="14131" max="14131" width="14.85546875" style="29" bestFit="1" customWidth="1"/>
    <col min="14132" max="14132" width="15.5703125" style="29" bestFit="1" customWidth="1"/>
    <col min="14133" max="14133" width="13.28515625" style="29" bestFit="1" customWidth="1"/>
    <col min="14134" max="14135" width="14" style="29" bestFit="1" customWidth="1"/>
    <col min="14136" max="14136" width="1.85546875" style="29" customWidth="1"/>
    <col min="14137" max="14150" width="11.7109375" style="29" customWidth="1"/>
    <col min="14151" max="14151" width="1.85546875" style="29" customWidth="1"/>
    <col min="14152" max="14170" width="11.7109375" style="29" customWidth="1"/>
    <col min="14171" max="14171" width="1.85546875" style="29" customWidth="1"/>
    <col min="14172" max="14173" width="11.7109375" style="29" customWidth="1"/>
    <col min="14174" max="14174" width="1.85546875" style="29" customWidth="1"/>
    <col min="14175" max="14177" width="11.7109375" style="29" customWidth="1"/>
    <col min="14178" max="14336" width="9.140625" style="29"/>
    <col min="14337" max="14337" width="44.140625" style="29" customWidth="1"/>
    <col min="14338" max="14338" width="1.85546875" style="29" customWidth="1"/>
    <col min="14339" max="14349" width="13.85546875" style="29" customWidth="1"/>
    <col min="14350" max="14350" width="13.5703125" style="29" customWidth="1"/>
    <col min="14351" max="14351" width="1.85546875" style="29" customWidth="1"/>
    <col min="14352" max="14363" width="11.7109375" style="29" customWidth="1"/>
    <col min="14364" max="14364" width="1.85546875" style="29" customWidth="1"/>
    <col min="14365" max="14378" width="11.7109375" style="29" customWidth="1"/>
    <col min="14379" max="14379" width="1.85546875" style="29" customWidth="1"/>
    <col min="14380" max="14382" width="11.7109375" style="29" customWidth="1"/>
    <col min="14383" max="14383" width="1.85546875" style="29" customWidth="1"/>
    <col min="14384" max="14384" width="14" style="29" customWidth="1"/>
    <col min="14385" max="14385" width="14.28515625" style="29" bestFit="1" customWidth="1"/>
    <col min="14386" max="14386" width="14" style="29" bestFit="1" customWidth="1"/>
    <col min="14387" max="14387" width="14.85546875" style="29" bestFit="1" customWidth="1"/>
    <col min="14388" max="14388" width="15.5703125" style="29" bestFit="1" customWidth="1"/>
    <col min="14389" max="14389" width="13.28515625" style="29" bestFit="1" customWidth="1"/>
    <col min="14390" max="14391" width="14" style="29" bestFit="1" customWidth="1"/>
    <col min="14392" max="14392" width="1.85546875" style="29" customWidth="1"/>
    <col min="14393" max="14406" width="11.7109375" style="29" customWidth="1"/>
    <col min="14407" max="14407" width="1.85546875" style="29" customWidth="1"/>
    <col min="14408" max="14426" width="11.7109375" style="29" customWidth="1"/>
    <col min="14427" max="14427" width="1.85546875" style="29" customWidth="1"/>
    <col min="14428" max="14429" width="11.7109375" style="29" customWidth="1"/>
    <col min="14430" max="14430" width="1.85546875" style="29" customWidth="1"/>
    <col min="14431" max="14433" width="11.7109375" style="29" customWidth="1"/>
    <col min="14434" max="14592" width="9.140625" style="29"/>
    <col min="14593" max="14593" width="44.140625" style="29" customWidth="1"/>
    <col min="14594" max="14594" width="1.85546875" style="29" customWidth="1"/>
    <col min="14595" max="14605" width="13.85546875" style="29" customWidth="1"/>
    <col min="14606" max="14606" width="13.5703125" style="29" customWidth="1"/>
    <col min="14607" max="14607" width="1.85546875" style="29" customWidth="1"/>
    <col min="14608" max="14619" width="11.7109375" style="29" customWidth="1"/>
    <col min="14620" max="14620" width="1.85546875" style="29" customWidth="1"/>
    <col min="14621" max="14634" width="11.7109375" style="29" customWidth="1"/>
    <col min="14635" max="14635" width="1.85546875" style="29" customWidth="1"/>
    <col min="14636" max="14638" width="11.7109375" style="29" customWidth="1"/>
    <col min="14639" max="14639" width="1.85546875" style="29" customWidth="1"/>
    <col min="14640" max="14640" width="14" style="29" customWidth="1"/>
    <col min="14641" max="14641" width="14.28515625" style="29" bestFit="1" customWidth="1"/>
    <col min="14642" max="14642" width="14" style="29" bestFit="1" customWidth="1"/>
    <col min="14643" max="14643" width="14.85546875" style="29" bestFit="1" customWidth="1"/>
    <col min="14644" max="14644" width="15.5703125" style="29" bestFit="1" customWidth="1"/>
    <col min="14645" max="14645" width="13.28515625" style="29" bestFit="1" customWidth="1"/>
    <col min="14646" max="14647" width="14" style="29" bestFit="1" customWidth="1"/>
    <col min="14648" max="14648" width="1.85546875" style="29" customWidth="1"/>
    <col min="14649" max="14662" width="11.7109375" style="29" customWidth="1"/>
    <col min="14663" max="14663" width="1.85546875" style="29" customWidth="1"/>
    <col min="14664" max="14682" width="11.7109375" style="29" customWidth="1"/>
    <col min="14683" max="14683" width="1.85546875" style="29" customWidth="1"/>
    <col min="14684" max="14685" width="11.7109375" style="29" customWidth="1"/>
    <col min="14686" max="14686" width="1.85546875" style="29" customWidth="1"/>
    <col min="14687" max="14689" width="11.7109375" style="29" customWidth="1"/>
    <col min="14690" max="14848" width="9.140625" style="29"/>
    <col min="14849" max="14849" width="44.140625" style="29" customWidth="1"/>
    <col min="14850" max="14850" width="1.85546875" style="29" customWidth="1"/>
    <col min="14851" max="14861" width="13.85546875" style="29" customWidth="1"/>
    <col min="14862" max="14862" width="13.5703125" style="29" customWidth="1"/>
    <col min="14863" max="14863" width="1.85546875" style="29" customWidth="1"/>
    <col min="14864" max="14875" width="11.7109375" style="29" customWidth="1"/>
    <col min="14876" max="14876" width="1.85546875" style="29" customWidth="1"/>
    <col min="14877" max="14890" width="11.7109375" style="29" customWidth="1"/>
    <col min="14891" max="14891" width="1.85546875" style="29" customWidth="1"/>
    <col min="14892" max="14894" width="11.7109375" style="29" customWidth="1"/>
    <col min="14895" max="14895" width="1.85546875" style="29" customWidth="1"/>
    <col min="14896" max="14896" width="14" style="29" customWidth="1"/>
    <col min="14897" max="14897" width="14.28515625" style="29" bestFit="1" customWidth="1"/>
    <col min="14898" max="14898" width="14" style="29" bestFit="1" customWidth="1"/>
    <col min="14899" max="14899" width="14.85546875" style="29" bestFit="1" customWidth="1"/>
    <col min="14900" max="14900" width="15.5703125" style="29" bestFit="1" customWidth="1"/>
    <col min="14901" max="14901" width="13.28515625" style="29" bestFit="1" customWidth="1"/>
    <col min="14902" max="14903" width="14" style="29" bestFit="1" customWidth="1"/>
    <col min="14904" max="14904" width="1.85546875" style="29" customWidth="1"/>
    <col min="14905" max="14918" width="11.7109375" style="29" customWidth="1"/>
    <col min="14919" max="14919" width="1.85546875" style="29" customWidth="1"/>
    <col min="14920" max="14938" width="11.7109375" style="29" customWidth="1"/>
    <col min="14939" max="14939" width="1.85546875" style="29" customWidth="1"/>
    <col min="14940" max="14941" width="11.7109375" style="29" customWidth="1"/>
    <col min="14942" max="14942" width="1.85546875" style="29" customWidth="1"/>
    <col min="14943" max="14945" width="11.7109375" style="29" customWidth="1"/>
    <col min="14946" max="15104" width="9.140625" style="29"/>
    <col min="15105" max="15105" width="44.140625" style="29" customWidth="1"/>
    <col min="15106" max="15106" width="1.85546875" style="29" customWidth="1"/>
    <col min="15107" max="15117" width="13.85546875" style="29" customWidth="1"/>
    <col min="15118" max="15118" width="13.5703125" style="29" customWidth="1"/>
    <col min="15119" max="15119" width="1.85546875" style="29" customWidth="1"/>
    <col min="15120" max="15131" width="11.7109375" style="29" customWidth="1"/>
    <col min="15132" max="15132" width="1.85546875" style="29" customWidth="1"/>
    <col min="15133" max="15146" width="11.7109375" style="29" customWidth="1"/>
    <col min="15147" max="15147" width="1.85546875" style="29" customWidth="1"/>
    <col min="15148" max="15150" width="11.7109375" style="29" customWidth="1"/>
    <col min="15151" max="15151" width="1.85546875" style="29" customWidth="1"/>
    <col min="15152" max="15152" width="14" style="29" customWidth="1"/>
    <col min="15153" max="15153" width="14.28515625" style="29" bestFit="1" customWidth="1"/>
    <col min="15154" max="15154" width="14" style="29" bestFit="1" customWidth="1"/>
    <col min="15155" max="15155" width="14.85546875" style="29" bestFit="1" customWidth="1"/>
    <col min="15156" max="15156" width="15.5703125" style="29" bestFit="1" customWidth="1"/>
    <col min="15157" max="15157" width="13.28515625" style="29" bestFit="1" customWidth="1"/>
    <col min="15158" max="15159" width="14" style="29" bestFit="1" customWidth="1"/>
    <col min="15160" max="15160" width="1.85546875" style="29" customWidth="1"/>
    <col min="15161" max="15174" width="11.7109375" style="29" customWidth="1"/>
    <col min="15175" max="15175" width="1.85546875" style="29" customWidth="1"/>
    <col min="15176" max="15194" width="11.7109375" style="29" customWidth="1"/>
    <col min="15195" max="15195" width="1.85546875" style="29" customWidth="1"/>
    <col min="15196" max="15197" width="11.7109375" style="29" customWidth="1"/>
    <col min="15198" max="15198" width="1.85546875" style="29" customWidth="1"/>
    <col min="15199" max="15201" width="11.7109375" style="29" customWidth="1"/>
    <col min="15202" max="15360" width="9.140625" style="29"/>
    <col min="15361" max="15361" width="44.140625" style="29" customWidth="1"/>
    <col min="15362" max="15362" width="1.85546875" style="29" customWidth="1"/>
    <col min="15363" max="15373" width="13.85546875" style="29" customWidth="1"/>
    <col min="15374" max="15374" width="13.5703125" style="29" customWidth="1"/>
    <col min="15375" max="15375" width="1.85546875" style="29" customWidth="1"/>
    <col min="15376" max="15387" width="11.7109375" style="29" customWidth="1"/>
    <col min="15388" max="15388" width="1.85546875" style="29" customWidth="1"/>
    <col min="15389" max="15402" width="11.7109375" style="29" customWidth="1"/>
    <col min="15403" max="15403" width="1.85546875" style="29" customWidth="1"/>
    <col min="15404" max="15406" width="11.7109375" style="29" customWidth="1"/>
    <col min="15407" max="15407" width="1.85546875" style="29" customWidth="1"/>
    <col min="15408" max="15408" width="14" style="29" customWidth="1"/>
    <col min="15409" max="15409" width="14.28515625" style="29" bestFit="1" customWidth="1"/>
    <col min="15410" max="15410" width="14" style="29" bestFit="1" customWidth="1"/>
    <col min="15411" max="15411" width="14.85546875" style="29" bestFit="1" customWidth="1"/>
    <col min="15412" max="15412" width="15.5703125" style="29" bestFit="1" customWidth="1"/>
    <col min="15413" max="15413" width="13.28515625" style="29" bestFit="1" customWidth="1"/>
    <col min="15414" max="15415" width="14" style="29" bestFit="1" customWidth="1"/>
    <col min="15416" max="15416" width="1.85546875" style="29" customWidth="1"/>
    <col min="15417" max="15430" width="11.7109375" style="29" customWidth="1"/>
    <col min="15431" max="15431" width="1.85546875" style="29" customWidth="1"/>
    <col min="15432" max="15450" width="11.7109375" style="29" customWidth="1"/>
    <col min="15451" max="15451" width="1.85546875" style="29" customWidth="1"/>
    <col min="15452" max="15453" width="11.7109375" style="29" customWidth="1"/>
    <col min="15454" max="15454" width="1.85546875" style="29" customWidth="1"/>
    <col min="15455" max="15457" width="11.7109375" style="29" customWidth="1"/>
    <col min="15458" max="15616" width="9.140625" style="29"/>
    <col min="15617" max="15617" width="44.140625" style="29" customWidth="1"/>
    <col min="15618" max="15618" width="1.85546875" style="29" customWidth="1"/>
    <col min="15619" max="15629" width="13.85546875" style="29" customWidth="1"/>
    <col min="15630" max="15630" width="13.5703125" style="29" customWidth="1"/>
    <col min="15631" max="15631" width="1.85546875" style="29" customWidth="1"/>
    <col min="15632" max="15643" width="11.7109375" style="29" customWidth="1"/>
    <col min="15644" max="15644" width="1.85546875" style="29" customWidth="1"/>
    <col min="15645" max="15658" width="11.7109375" style="29" customWidth="1"/>
    <col min="15659" max="15659" width="1.85546875" style="29" customWidth="1"/>
    <col min="15660" max="15662" width="11.7109375" style="29" customWidth="1"/>
    <col min="15663" max="15663" width="1.85546875" style="29" customWidth="1"/>
    <col min="15664" max="15664" width="14" style="29" customWidth="1"/>
    <col min="15665" max="15665" width="14.28515625" style="29" bestFit="1" customWidth="1"/>
    <col min="15666" max="15666" width="14" style="29" bestFit="1" customWidth="1"/>
    <col min="15667" max="15667" width="14.85546875" style="29" bestFit="1" customWidth="1"/>
    <col min="15668" max="15668" width="15.5703125" style="29" bestFit="1" customWidth="1"/>
    <col min="15669" max="15669" width="13.28515625" style="29" bestFit="1" customWidth="1"/>
    <col min="15670" max="15671" width="14" style="29" bestFit="1" customWidth="1"/>
    <col min="15672" max="15672" width="1.85546875" style="29" customWidth="1"/>
    <col min="15673" max="15686" width="11.7109375" style="29" customWidth="1"/>
    <col min="15687" max="15687" width="1.85546875" style="29" customWidth="1"/>
    <col min="15688" max="15706" width="11.7109375" style="29" customWidth="1"/>
    <col min="15707" max="15707" width="1.85546875" style="29" customWidth="1"/>
    <col min="15708" max="15709" width="11.7109375" style="29" customWidth="1"/>
    <col min="15710" max="15710" width="1.85546875" style="29" customWidth="1"/>
    <col min="15711" max="15713" width="11.7109375" style="29" customWidth="1"/>
    <col min="15714" max="15872" width="9.140625" style="29"/>
    <col min="15873" max="15873" width="44.140625" style="29" customWidth="1"/>
    <col min="15874" max="15874" width="1.85546875" style="29" customWidth="1"/>
    <col min="15875" max="15885" width="13.85546875" style="29" customWidth="1"/>
    <col min="15886" max="15886" width="13.5703125" style="29" customWidth="1"/>
    <col min="15887" max="15887" width="1.85546875" style="29" customWidth="1"/>
    <col min="15888" max="15899" width="11.7109375" style="29" customWidth="1"/>
    <col min="15900" max="15900" width="1.85546875" style="29" customWidth="1"/>
    <col min="15901" max="15914" width="11.7109375" style="29" customWidth="1"/>
    <col min="15915" max="15915" width="1.85546875" style="29" customWidth="1"/>
    <col min="15916" max="15918" width="11.7109375" style="29" customWidth="1"/>
    <col min="15919" max="15919" width="1.85546875" style="29" customWidth="1"/>
    <col min="15920" max="15920" width="14" style="29" customWidth="1"/>
    <col min="15921" max="15921" width="14.28515625" style="29" bestFit="1" customWidth="1"/>
    <col min="15922" max="15922" width="14" style="29" bestFit="1" customWidth="1"/>
    <col min="15923" max="15923" width="14.85546875" style="29" bestFit="1" customWidth="1"/>
    <col min="15924" max="15924" width="15.5703125" style="29" bestFit="1" customWidth="1"/>
    <col min="15925" max="15925" width="13.28515625" style="29" bestFit="1" customWidth="1"/>
    <col min="15926" max="15927" width="14" style="29" bestFit="1" customWidth="1"/>
    <col min="15928" max="15928" width="1.85546875" style="29" customWidth="1"/>
    <col min="15929" max="15942" width="11.7109375" style="29" customWidth="1"/>
    <col min="15943" max="15943" width="1.85546875" style="29" customWidth="1"/>
    <col min="15944" max="15962" width="11.7109375" style="29" customWidth="1"/>
    <col min="15963" max="15963" width="1.85546875" style="29" customWidth="1"/>
    <col min="15964" max="15965" width="11.7109375" style="29" customWidth="1"/>
    <col min="15966" max="15966" width="1.85546875" style="29" customWidth="1"/>
    <col min="15967" max="15969" width="11.7109375" style="29" customWidth="1"/>
    <col min="15970" max="16128" width="9.140625" style="29"/>
    <col min="16129" max="16129" width="44.140625" style="29" customWidth="1"/>
    <col min="16130" max="16130" width="1.85546875" style="29" customWidth="1"/>
    <col min="16131" max="16141" width="13.85546875" style="29" customWidth="1"/>
    <col min="16142" max="16142" width="13.5703125" style="29" customWidth="1"/>
    <col min="16143" max="16143" width="1.85546875" style="29" customWidth="1"/>
    <col min="16144" max="16155" width="11.7109375" style="29" customWidth="1"/>
    <col min="16156" max="16156" width="1.85546875" style="29" customWidth="1"/>
    <col min="16157" max="16170" width="11.7109375" style="29" customWidth="1"/>
    <col min="16171" max="16171" width="1.85546875" style="29" customWidth="1"/>
    <col min="16172" max="16174" width="11.7109375" style="29" customWidth="1"/>
    <col min="16175" max="16175" width="1.85546875" style="29" customWidth="1"/>
    <col min="16176" max="16176" width="14" style="29" customWidth="1"/>
    <col min="16177" max="16177" width="14.28515625" style="29" bestFit="1" customWidth="1"/>
    <col min="16178" max="16178" width="14" style="29" bestFit="1" customWidth="1"/>
    <col min="16179" max="16179" width="14.85546875" style="29" bestFit="1" customWidth="1"/>
    <col min="16180" max="16180" width="15.5703125" style="29" bestFit="1" customWidth="1"/>
    <col min="16181" max="16181" width="13.28515625" style="29" bestFit="1" customWidth="1"/>
    <col min="16182" max="16183" width="14" style="29" bestFit="1" customWidth="1"/>
    <col min="16184" max="16184" width="1.85546875" style="29" customWidth="1"/>
    <col min="16185" max="16198" width="11.7109375" style="29" customWidth="1"/>
    <col min="16199" max="16199" width="1.85546875" style="29" customWidth="1"/>
    <col min="16200" max="16218" width="11.7109375" style="29" customWidth="1"/>
    <col min="16219" max="16219" width="1.85546875" style="29" customWidth="1"/>
    <col min="16220" max="16221" width="11.7109375" style="29" customWidth="1"/>
    <col min="16222" max="16222" width="1.85546875" style="29" customWidth="1"/>
    <col min="16223" max="16225" width="11.7109375" style="29" customWidth="1"/>
    <col min="16226" max="16384" width="9.140625" style="29"/>
  </cols>
  <sheetData>
    <row r="1" spans="1:97" s="39" customFormat="1" x14ac:dyDescent="0.2">
      <c r="A1" s="34" t="s">
        <v>158</v>
      </c>
      <c r="B1" s="35"/>
      <c r="C1" s="33" t="s">
        <v>62</v>
      </c>
      <c r="D1" s="36"/>
      <c r="E1" s="36"/>
      <c r="F1" s="36"/>
      <c r="G1" s="36"/>
      <c r="H1" s="36"/>
      <c r="I1" s="36"/>
      <c r="J1" s="36"/>
      <c r="K1" s="36"/>
      <c r="L1" s="36"/>
      <c r="M1" s="36"/>
      <c r="N1" s="36"/>
      <c r="O1" s="35"/>
      <c r="P1" s="33" t="s">
        <v>63</v>
      </c>
      <c r="Q1" s="37"/>
      <c r="R1" s="37"/>
      <c r="S1" s="37"/>
      <c r="T1" s="37"/>
      <c r="U1" s="37"/>
      <c r="V1" s="37"/>
      <c r="W1" s="37"/>
      <c r="X1" s="37"/>
      <c r="Y1" s="37"/>
      <c r="Z1" s="37"/>
      <c r="AA1" s="37"/>
      <c r="AB1" s="38"/>
      <c r="AC1" s="33" t="s">
        <v>64</v>
      </c>
      <c r="AD1" s="37"/>
      <c r="AE1" s="37"/>
      <c r="AF1" s="37"/>
      <c r="AG1" s="37"/>
      <c r="AH1" s="37"/>
      <c r="AI1" s="37"/>
      <c r="AJ1" s="37"/>
      <c r="AK1" s="37"/>
      <c r="AL1" s="37"/>
      <c r="AM1" s="37"/>
      <c r="AN1" s="37"/>
      <c r="AO1" s="37"/>
      <c r="AP1" s="37"/>
      <c r="AQ1" s="38"/>
      <c r="AR1" s="33" t="s">
        <v>65</v>
      </c>
      <c r="AS1" s="37"/>
      <c r="AT1" s="37"/>
      <c r="AU1" s="38"/>
      <c r="AV1" s="33" t="s">
        <v>56</v>
      </c>
      <c r="AW1" s="37"/>
      <c r="AX1" s="37"/>
      <c r="AY1" s="37"/>
      <c r="AZ1" s="37"/>
      <c r="BA1" s="37"/>
      <c r="BB1" s="37"/>
      <c r="BC1" s="37"/>
      <c r="BD1" s="38"/>
      <c r="BE1" s="33" t="s">
        <v>57</v>
      </c>
      <c r="BF1" s="37"/>
      <c r="BG1" s="37"/>
      <c r="BH1" s="37"/>
      <c r="BI1" s="37"/>
      <c r="BJ1" s="37"/>
      <c r="BK1" s="37"/>
      <c r="BL1" s="37"/>
      <c r="BM1" s="37"/>
      <c r="BN1" s="37"/>
      <c r="BO1" s="37"/>
      <c r="BP1" s="37"/>
      <c r="BQ1" s="37"/>
      <c r="BR1" s="37"/>
      <c r="BS1" s="38"/>
      <c r="BT1" s="33" t="s">
        <v>66</v>
      </c>
      <c r="BU1" s="37"/>
      <c r="BV1" s="37"/>
      <c r="BW1" s="37"/>
      <c r="BX1" s="37"/>
      <c r="BY1" s="37"/>
      <c r="BZ1" s="37"/>
      <c r="CA1" s="37"/>
      <c r="CB1" s="37"/>
      <c r="CC1" s="37"/>
      <c r="CD1" s="37"/>
      <c r="CE1" s="37"/>
      <c r="CF1" s="37"/>
      <c r="CG1" s="37"/>
      <c r="CH1" s="37"/>
      <c r="CI1" s="37"/>
      <c r="CJ1" s="37"/>
      <c r="CK1" s="37"/>
      <c r="CL1" s="37"/>
      <c r="CM1" s="38"/>
      <c r="CN1" s="33" t="s">
        <v>67</v>
      </c>
      <c r="CO1" s="37"/>
      <c r="CP1" s="38"/>
      <c r="CQ1" s="33" t="s">
        <v>55</v>
      </c>
      <c r="CR1" s="37"/>
      <c r="CS1" s="40"/>
    </row>
    <row r="2" spans="1:97" ht="64.5" customHeight="1" thickBot="1" x14ac:dyDescent="0.25">
      <c r="A2" s="1" t="s">
        <v>153</v>
      </c>
      <c r="B2" s="2"/>
      <c r="C2" s="3" t="s">
        <v>68</v>
      </c>
      <c r="D2" s="3" t="s">
        <v>69</v>
      </c>
      <c r="E2" s="3" t="s">
        <v>70</v>
      </c>
      <c r="F2" s="3" t="s">
        <v>71</v>
      </c>
      <c r="G2" s="3" t="s">
        <v>72</v>
      </c>
      <c r="H2" s="3" t="s">
        <v>73</v>
      </c>
      <c r="I2" s="3" t="s">
        <v>74</v>
      </c>
      <c r="J2" s="3" t="s">
        <v>75</v>
      </c>
      <c r="K2" s="3" t="s">
        <v>76</v>
      </c>
      <c r="L2" s="3" t="s">
        <v>77</v>
      </c>
      <c r="M2" s="3" t="s">
        <v>78</v>
      </c>
      <c r="N2" s="3" t="s">
        <v>58</v>
      </c>
      <c r="O2" s="2"/>
      <c r="P2" s="3" t="s">
        <v>79</v>
      </c>
      <c r="Q2" s="3" t="s">
        <v>80</v>
      </c>
      <c r="R2" s="3" t="s">
        <v>81</v>
      </c>
      <c r="S2" s="3" t="s">
        <v>82</v>
      </c>
      <c r="T2" s="3" t="s">
        <v>83</v>
      </c>
      <c r="U2" s="3" t="s">
        <v>84</v>
      </c>
      <c r="V2" s="3" t="s">
        <v>85</v>
      </c>
      <c r="W2" s="3" t="s">
        <v>86</v>
      </c>
      <c r="X2" s="3" t="s">
        <v>87</v>
      </c>
      <c r="Y2" s="3" t="s">
        <v>88</v>
      </c>
      <c r="Z2" s="3" t="s">
        <v>89</v>
      </c>
      <c r="AA2" s="3" t="s">
        <v>90</v>
      </c>
      <c r="AB2" s="2"/>
      <c r="AC2" s="3" t="s">
        <v>154</v>
      </c>
      <c r="AD2" s="3" t="s">
        <v>155</v>
      </c>
      <c r="AE2" s="3" t="s">
        <v>91</v>
      </c>
      <c r="AF2" s="3" t="s">
        <v>92</v>
      </c>
      <c r="AG2" s="3" t="s">
        <v>156</v>
      </c>
      <c r="AH2" s="3" t="s">
        <v>157</v>
      </c>
      <c r="AI2" s="3" t="s">
        <v>93</v>
      </c>
      <c r="AJ2" s="3" t="s">
        <v>94</v>
      </c>
      <c r="AK2" s="3" t="s">
        <v>95</v>
      </c>
      <c r="AL2" s="3" t="s">
        <v>96</v>
      </c>
      <c r="AM2" s="3" t="s">
        <v>97</v>
      </c>
      <c r="AN2" s="3" t="s">
        <v>98</v>
      </c>
      <c r="AO2" s="3" t="s">
        <v>99</v>
      </c>
      <c r="AP2" s="3" t="s">
        <v>100</v>
      </c>
      <c r="AQ2" s="2"/>
      <c r="AR2" s="3" t="s">
        <v>101</v>
      </c>
      <c r="AS2" s="3" t="s">
        <v>102</v>
      </c>
      <c r="AT2" s="3" t="s">
        <v>61</v>
      </c>
      <c r="AU2" s="2"/>
      <c r="AV2" s="3" t="s">
        <v>103</v>
      </c>
      <c r="AW2" s="3" t="s">
        <v>104</v>
      </c>
      <c r="AX2" s="3" t="s">
        <v>105</v>
      </c>
      <c r="AY2" s="3" t="s">
        <v>106</v>
      </c>
      <c r="AZ2" s="3" t="s">
        <v>107</v>
      </c>
      <c r="BA2" s="3" t="s">
        <v>108</v>
      </c>
      <c r="BB2" s="3" t="s">
        <v>109</v>
      </c>
      <c r="BC2" s="3" t="s">
        <v>110</v>
      </c>
      <c r="BD2" s="2"/>
      <c r="BE2" s="3" t="s">
        <v>111</v>
      </c>
      <c r="BF2" s="3" t="s">
        <v>112</v>
      </c>
      <c r="BG2" s="3" t="s">
        <v>113</v>
      </c>
      <c r="BH2" s="4" t="s">
        <v>114</v>
      </c>
      <c r="BI2" s="4" t="s">
        <v>115</v>
      </c>
      <c r="BJ2" s="4" t="s">
        <v>116</v>
      </c>
      <c r="BK2" s="4" t="s">
        <v>117</v>
      </c>
      <c r="BL2" s="4" t="s">
        <v>118</v>
      </c>
      <c r="BM2" s="4" t="s">
        <v>119</v>
      </c>
      <c r="BN2" s="4" t="s">
        <v>120</v>
      </c>
      <c r="BO2" s="4" t="s">
        <v>121</v>
      </c>
      <c r="BP2" s="4" t="s">
        <v>122</v>
      </c>
      <c r="BQ2" s="4" t="s">
        <v>123</v>
      </c>
      <c r="BR2" s="4" t="s">
        <v>124</v>
      </c>
      <c r="BS2" s="2"/>
      <c r="BT2" s="3" t="s">
        <v>125</v>
      </c>
      <c r="BU2" s="3" t="s">
        <v>126</v>
      </c>
      <c r="BV2" s="3" t="s">
        <v>127</v>
      </c>
      <c r="BW2" s="3" t="s">
        <v>128</v>
      </c>
      <c r="BX2" s="3" t="s">
        <v>129</v>
      </c>
      <c r="BY2" s="3" t="s">
        <v>130</v>
      </c>
      <c r="BZ2" s="3" t="s">
        <v>131</v>
      </c>
      <c r="CA2" s="3" t="s">
        <v>132</v>
      </c>
      <c r="CB2" s="3" t="s">
        <v>133</v>
      </c>
      <c r="CC2" s="3" t="s">
        <v>134</v>
      </c>
      <c r="CD2" s="3" t="s">
        <v>135</v>
      </c>
      <c r="CE2" s="3" t="s">
        <v>136</v>
      </c>
      <c r="CF2" s="3" t="s">
        <v>137</v>
      </c>
      <c r="CG2" s="3" t="s">
        <v>138</v>
      </c>
      <c r="CH2" s="3" t="s">
        <v>54</v>
      </c>
      <c r="CI2" s="3" t="s">
        <v>139</v>
      </c>
      <c r="CJ2" s="3" t="s">
        <v>140</v>
      </c>
      <c r="CK2" s="3" t="s">
        <v>141</v>
      </c>
      <c r="CL2" s="3" t="s">
        <v>142</v>
      </c>
      <c r="CM2" s="2"/>
      <c r="CN2" s="3" t="s">
        <v>143</v>
      </c>
      <c r="CO2" s="3" t="s">
        <v>144</v>
      </c>
      <c r="CP2" s="2"/>
      <c r="CQ2" s="3" t="s">
        <v>59</v>
      </c>
      <c r="CR2" s="3" t="s">
        <v>145</v>
      </c>
      <c r="CS2" s="3" t="s">
        <v>60</v>
      </c>
    </row>
    <row r="3" spans="1:97" ht="13.5" thickBot="1" x14ac:dyDescent="0.25">
      <c r="A3" s="5"/>
      <c r="B3" s="2"/>
      <c r="C3" s="5"/>
      <c r="D3" s="5"/>
      <c r="E3" s="5"/>
      <c r="F3" s="5"/>
      <c r="G3" s="5"/>
      <c r="H3" s="5"/>
      <c r="I3" s="5"/>
      <c r="J3" s="5"/>
      <c r="K3" s="5"/>
      <c r="L3" s="5"/>
      <c r="M3" s="5"/>
      <c r="N3" s="5"/>
      <c r="O3" s="2"/>
      <c r="P3" s="5"/>
      <c r="Q3" s="5"/>
      <c r="R3" s="5"/>
      <c r="S3" s="5"/>
      <c r="T3" s="5"/>
      <c r="U3" s="5"/>
      <c r="V3" s="5"/>
      <c r="W3" s="5"/>
      <c r="X3" s="5"/>
      <c r="Y3" s="5"/>
      <c r="Z3" s="5"/>
      <c r="AA3" s="5"/>
      <c r="AB3" s="2"/>
      <c r="AC3" s="5"/>
      <c r="AD3" s="5"/>
      <c r="AE3" s="5"/>
      <c r="AF3" s="5"/>
      <c r="AG3" s="5"/>
      <c r="AH3" s="5"/>
      <c r="AI3" s="5"/>
      <c r="AJ3" s="5"/>
      <c r="AK3" s="5"/>
      <c r="AL3" s="5"/>
      <c r="AM3" s="5"/>
      <c r="AN3" s="5"/>
      <c r="AO3" s="5"/>
      <c r="AP3" s="5"/>
      <c r="AQ3" s="2"/>
      <c r="AR3" s="5"/>
      <c r="AS3" s="5"/>
      <c r="AT3" s="5"/>
      <c r="AU3" s="2"/>
      <c r="AV3" s="5"/>
      <c r="AW3" s="5"/>
      <c r="AX3" s="5"/>
      <c r="AY3" s="5"/>
      <c r="AZ3" s="5"/>
      <c r="BA3" s="5"/>
      <c r="BB3" s="5"/>
      <c r="BC3" s="5"/>
      <c r="BD3" s="2"/>
      <c r="BE3" s="5"/>
      <c r="BF3" s="5"/>
      <c r="BG3" s="5"/>
      <c r="BH3" s="6" t="s">
        <v>53</v>
      </c>
      <c r="BI3" s="6" t="s">
        <v>53</v>
      </c>
      <c r="BJ3" s="6" t="s">
        <v>53</v>
      </c>
      <c r="BK3" s="6" t="s">
        <v>53</v>
      </c>
      <c r="BL3" s="6" t="s">
        <v>53</v>
      </c>
      <c r="BM3" s="6" t="s">
        <v>53</v>
      </c>
      <c r="BN3" s="6" t="s">
        <v>53</v>
      </c>
      <c r="BO3" s="6" t="s">
        <v>53</v>
      </c>
      <c r="BP3" s="6" t="s">
        <v>53</v>
      </c>
      <c r="BQ3" s="6" t="s">
        <v>53</v>
      </c>
      <c r="BR3" s="6" t="s">
        <v>53</v>
      </c>
      <c r="BS3" s="2"/>
      <c r="BT3" s="5"/>
      <c r="BU3" s="5"/>
      <c r="BV3" s="5"/>
      <c r="BW3" s="5"/>
      <c r="BX3" s="5"/>
      <c r="BY3" s="5"/>
      <c r="BZ3" s="5"/>
      <c r="CA3" s="5"/>
      <c r="CB3" s="5"/>
      <c r="CC3" s="5"/>
      <c r="CD3" s="5"/>
      <c r="CE3" s="5"/>
      <c r="CF3" s="5"/>
      <c r="CG3" s="5"/>
      <c r="CH3" s="5"/>
      <c r="CI3" s="5"/>
      <c r="CJ3" s="5"/>
      <c r="CK3" s="5"/>
      <c r="CL3" s="5"/>
      <c r="CM3" s="2"/>
      <c r="CN3" s="5"/>
      <c r="CO3" s="5"/>
      <c r="CP3" s="2"/>
      <c r="CQ3" s="5"/>
      <c r="CR3" s="5"/>
      <c r="CS3" s="5"/>
    </row>
    <row r="4" spans="1:97" ht="15.75" customHeight="1" x14ac:dyDescent="0.2">
      <c r="A4" s="7" t="s">
        <v>52</v>
      </c>
      <c r="B4" s="2"/>
      <c r="C4" s="8"/>
      <c r="D4" s="8"/>
      <c r="E4" s="8"/>
      <c r="F4" s="8"/>
      <c r="G4" s="8"/>
      <c r="H4" s="8"/>
      <c r="I4" s="8"/>
      <c r="J4" s="8"/>
      <c r="K4" s="8"/>
      <c r="L4" s="8"/>
      <c r="M4" s="8"/>
      <c r="N4" s="8"/>
      <c r="O4" s="2"/>
      <c r="P4" s="8"/>
      <c r="Q4" s="8"/>
      <c r="R4" s="8"/>
      <c r="S4" s="8"/>
      <c r="T4" s="8"/>
      <c r="U4" s="8"/>
      <c r="V4" s="8"/>
      <c r="W4" s="8"/>
      <c r="X4" s="8"/>
      <c r="Y4" s="8"/>
      <c r="Z4" s="8"/>
      <c r="AA4" s="8"/>
      <c r="AB4" s="2"/>
      <c r="AC4" s="8"/>
      <c r="AD4" s="8"/>
      <c r="AE4" s="8"/>
      <c r="AF4" s="8"/>
      <c r="AG4" s="8"/>
      <c r="AH4" s="8"/>
      <c r="AI4" s="8"/>
      <c r="AJ4" s="8"/>
      <c r="AK4" s="8"/>
      <c r="AL4" s="8"/>
      <c r="AM4" s="8"/>
      <c r="AN4" s="8"/>
      <c r="AO4" s="8"/>
      <c r="AP4" s="8"/>
      <c r="AQ4" s="2"/>
      <c r="AR4" s="8"/>
      <c r="AS4" s="8"/>
      <c r="AT4" s="8"/>
      <c r="AU4" s="2"/>
      <c r="AV4" s="8"/>
      <c r="AW4" s="8"/>
      <c r="AX4" s="8"/>
      <c r="AY4" s="8"/>
      <c r="AZ4" s="8"/>
      <c r="BA4" s="8"/>
      <c r="BB4" s="8"/>
      <c r="BC4" s="8"/>
      <c r="BD4" s="2"/>
      <c r="BE4" s="8"/>
      <c r="BF4" s="8"/>
      <c r="BG4" s="8"/>
      <c r="BH4" s="9"/>
      <c r="BI4" s="9"/>
      <c r="BJ4" s="9"/>
      <c r="BK4" s="9"/>
      <c r="BL4" s="9"/>
      <c r="BM4" s="9"/>
      <c r="BN4" s="9"/>
      <c r="BO4" s="9"/>
      <c r="BP4" s="9"/>
      <c r="BQ4" s="9"/>
      <c r="BR4" s="9"/>
      <c r="BS4" s="2"/>
      <c r="BT4" s="8"/>
      <c r="BU4" s="8"/>
      <c r="BV4" s="8"/>
      <c r="BW4" s="8"/>
      <c r="BX4" s="8"/>
      <c r="BY4" s="8"/>
      <c r="BZ4" s="8"/>
      <c r="CA4" s="8"/>
      <c r="CB4" s="8"/>
      <c r="CC4" s="8"/>
      <c r="CD4" s="8"/>
      <c r="CE4" s="8"/>
      <c r="CF4" s="8"/>
      <c r="CG4" s="8"/>
      <c r="CH4" s="8"/>
      <c r="CI4" s="8"/>
      <c r="CJ4" s="8"/>
      <c r="CK4" s="8"/>
      <c r="CL4" s="8"/>
      <c r="CM4" s="2"/>
      <c r="CN4" s="8"/>
      <c r="CO4" s="8"/>
      <c r="CP4" s="2"/>
      <c r="CQ4" s="8"/>
      <c r="CR4" s="8"/>
      <c r="CS4" s="8"/>
    </row>
    <row r="5" spans="1:97" x14ac:dyDescent="0.2">
      <c r="A5" s="10" t="s">
        <v>51</v>
      </c>
      <c r="B5" s="2"/>
      <c r="C5" s="28">
        <v>1686589</v>
      </c>
      <c r="D5" s="28">
        <v>319834</v>
      </c>
      <c r="E5" s="28">
        <v>2006423</v>
      </c>
      <c r="F5" s="28">
        <v>5298703</v>
      </c>
      <c r="G5" s="28">
        <v>26070</v>
      </c>
      <c r="H5" s="28">
        <v>5324773</v>
      </c>
      <c r="I5" s="28">
        <v>74334</v>
      </c>
      <c r="J5" s="28" t="s">
        <v>10</v>
      </c>
      <c r="K5" s="28">
        <v>74334</v>
      </c>
      <c r="L5" s="28">
        <v>7059626</v>
      </c>
      <c r="M5" s="28">
        <v>345904</v>
      </c>
      <c r="N5" s="28">
        <v>7405530</v>
      </c>
      <c r="O5" s="2"/>
      <c r="P5" s="11">
        <v>431027</v>
      </c>
      <c r="Q5" s="11">
        <v>270499</v>
      </c>
      <c r="R5" s="11">
        <v>701526</v>
      </c>
      <c r="S5" s="11">
        <v>145860</v>
      </c>
      <c r="T5" s="11">
        <v>1127</v>
      </c>
      <c r="U5" s="11">
        <v>146987</v>
      </c>
      <c r="V5" s="11">
        <v>58987</v>
      </c>
      <c r="W5" s="11">
        <v>27803</v>
      </c>
      <c r="X5" s="11">
        <v>86790</v>
      </c>
      <c r="Y5" s="11">
        <v>635874</v>
      </c>
      <c r="Z5" s="11">
        <v>299429</v>
      </c>
      <c r="AA5" s="11">
        <v>935303</v>
      </c>
      <c r="AB5" s="2"/>
      <c r="AC5" s="11"/>
      <c r="AD5" s="11">
        <v>8519804</v>
      </c>
      <c r="AE5" s="11">
        <v>74530</v>
      </c>
      <c r="AF5" s="11">
        <v>8594334</v>
      </c>
      <c r="AG5" s="11"/>
      <c r="AH5" s="11">
        <v>4803083</v>
      </c>
      <c r="AI5" s="11" t="s">
        <v>10</v>
      </c>
      <c r="AJ5" s="11">
        <v>4803083</v>
      </c>
      <c r="AK5" s="11" t="s">
        <v>10</v>
      </c>
      <c r="AL5" s="11" t="s">
        <v>10</v>
      </c>
      <c r="AM5" s="11" t="s">
        <v>10</v>
      </c>
      <c r="AN5" s="11">
        <v>13322887</v>
      </c>
      <c r="AO5" s="11">
        <v>74530</v>
      </c>
      <c r="AP5" s="11">
        <v>13397417</v>
      </c>
      <c r="AQ5" s="2"/>
      <c r="AR5" s="11">
        <v>3613</v>
      </c>
      <c r="AS5" s="11">
        <v>858</v>
      </c>
      <c r="AT5" s="11">
        <v>1378</v>
      </c>
      <c r="AU5" s="2"/>
      <c r="AV5" s="12">
        <v>9520379</v>
      </c>
      <c r="AW5" s="11" t="s">
        <v>10</v>
      </c>
      <c r="AX5" s="12">
        <v>9520379</v>
      </c>
      <c r="AY5" s="12">
        <v>274113</v>
      </c>
      <c r="AZ5" s="12">
        <v>9794492</v>
      </c>
      <c r="BA5" s="12">
        <v>1213308</v>
      </c>
      <c r="BB5" s="12">
        <v>7405530</v>
      </c>
      <c r="BC5" s="12">
        <v>18413330</v>
      </c>
      <c r="BD5" s="2"/>
      <c r="BE5" s="11">
        <v>77.7</v>
      </c>
      <c r="BF5" s="11">
        <v>8.6</v>
      </c>
      <c r="BG5" s="11">
        <v>86.3</v>
      </c>
      <c r="BH5" s="13"/>
      <c r="BI5" s="13" t="s">
        <v>10</v>
      </c>
      <c r="BJ5" s="13" t="s">
        <v>10</v>
      </c>
      <c r="BK5" s="13" t="s">
        <v>10</v>
      </c>
      <c r="BL5" s="13" t="s">
        <v>10</v>
      </c>
      <c r="BM5" s="13" t="s">
        <v>10</v>
      </c>
      <c r="BN5" s="13" t="s">
        <v>10</v>
      </c>
      <c r="BO5" s="13" t="s">
        <v>10</v>
      </c>
      <c r="BP5" s="13" t="s">
        <v>10</v>
      </c>
      <c r="BQ5" s="13" t="s">
        <v>10</v>
      </c>
      <c r="BR5" s="13">
        <v>3</v>
      </c>
      <c r="BS5" s="2"/>
      <c r="BT5" s="11">
        <v>791</v>
      </c>
      <c r="BU5" s="11">
        <v>1175</v>
      </c>
      <c r="BV5" s="11">
        <v>1966</v>
      </c>
      <c r="BW5" s="11">
        <v>682</v>
      </c>
      <c r="BX5" s="11">
        <v>1073</v>
      </c>
      <c r="BY5" s="11">
        <v>1755</v>
      </c>
      <c r="BZ5" s="11">
        <v>4384</v>
      </c>
      <c r="CA5" s="11">
        <v>27474</v>
      </c>
      <c r="CB5" s="11">
        <v>1338</v>
      </c>
      <c r="CC5" s="11">
        <v>33196</v>
      </c>
      <c r="CD5" s="11">
        <v>2581</v>
      </c>
      <c r="CE5" s="11">
        <v>21876</v>
      </c>
      <c r="CF5" s="11">
        <v>645</v>
      </c>
      <c r="CG5" s="11">
        <v>25102</v>
      </c>
      <c r="CH5" s="11">
        <v>35162</v>
      </c>
      <c r="CI5" s="11">
        <v>26857</v>
      </c>
      <c r="CJ5" s="11">
        <v>3581</v>
      </c>
      <c r="CK5" s="11">
        <v>1432</v>
      </c>
      <c r="CL5" s="11">
        <v>158</v>
      </c>
      <c r="CM5" s="2"/>
      <c r="CN5" s="11">
        <v>7</v>
      </c>
      <c r="CO5" s="11">
        <v>2336</v>
      </c>
      <c r="CP5" s="2"/>
      <c r="CQ5" s="11">
        <v>14031</v>
      </c>
      <c r="CR5" s="11">
        <v>4954</v>
      </c>
      <c r="CS5" s="11">
        <v>140223</v>
      </c>
    </row>
    <row r="6" spans="1:97" ht="15.75" customHeight="1" x14ac:dyDescent="0.2">
      <c r="A6" s="14" t="s">
        <v>50</v>
      </c>
      <c r="B6" s="2"/>
      <c r="C6" s="27">
        <v>1899499</v>
      </c>
      <c r="D6" s="27">
        <v>267201</v>
      </c>
      <c r="E6" s="27">
        <v>2166700</v>
      </c>
      <c r="F6" s="27">
        <v>9563150</v>
      </c>
      <c r="G6" s="27">
        <v>214886</v>
      </c>
      <c r="H6" s="27">
        <v>9778036</v>
      </c>
      <c r="I6" s="27">
        <v>826</v>
      </c>
      <c r="J6" s="27">
        <v>9650</v>
      </c>
      <c r="K6" s="27">
        <v>10476</v>
      </c>
      <c r="L6" s="27">
        <v>11463475</v>
      </c>
      <c r="M6" s="27">
        <v>491737</v>
      </c>
      <c r="N6" s="27">
        <v>11955212</v>
      </c>
      <c r="O6" s="2"/>
      <c r="P6" s="8">
        <v>689680</v>
      </c>
      <c r="Q6" s="8">
        <v>1161105</v>
      </c>
      <c r="R6" s="8">
        <v>1850785</v>
      </c>
      <c r="S6" s="8">
        <v>118856</v>
      </c>
      <c r="T6" s="8">
        <v>32971</v>
      </c>
      <c r="U6" s="8">
        <v>151827</v>
      </c>
      <c r="V6" s="8">
        <v>455</v>
      </c>
      <c r="W6" s="8">
        <v>40562</v>
      </c>
      <c r="X6" s="8">
        <v>41017</v>
      </c>
      <c r="Y6" s="8">
        <v>808991</v>
      </c>
      <c r="Z6" s="8">
        <v>1234638</v>
      </c>
      <c r="AA6" s="8">
        <v>2043629</v>
      </c>
      <c r="AB6" s="2"/>
      <c r="AC6" s="8">
        <v>650819</v>
      </c>
      <c r="AD6" s="8">
        <v>561226</v>
      </c>
      <c r="AE6" s="8">
        <v>125923</v>
      </c>
      <c r="AF6" s="8">
        <v>1337968</v>
      </c>
      <c r="AG6" s="8">
        <v>635521</v>
      </c>
      <c r="AH6" s="8">
        <v>4516995</v>
      </c>
      <c r="AI6" s="8">
        <v>158</v>
      </c>
      <c r="AJ6" s="8">
        <v>5152674</v>
      </c>
      <c r="AK6" s="8" t="s">
        <v>10</v>
      </c>
      <c r="AL6" s="8">
        <v>2714</v>
      </c>
      <c r="AM6" s="8">
        <v>2714</v>
      </c>
      <c r="AN6" s="8">
        <v>6364561</v>
      </c>
      <c r="AO6" s="8">
        <v>128795</v>
      </c>
      <c r="AP6" s="8">
        <v>6493356</v>
      </c>
      <c r="AQ6" s="2"/>
      <c r="AR6" s="8">
        <v>5287</v>
      </c>
      <c r="AS6" s="8">
        <v>9704</v>
      </c>
      <c r="AT6" s="8">
        <v>8834</v>
      </c>
      <c r="AU6" s="2"/>
      <c r="AV6" s="15">
        <v>6489496</v>
      </c>
      <c r="AW6" s="8" t="s">
        <v>10</v>
      </c>
      <c r="AX6" s="15">
        <v>6489496</v>
      </c>
      <c r="AY6" s="15">
        <v>769141</v>
      </c>
      <c r="AZ6" s="15">
        <v>7258637</v>
      </c>
      <c r="BA6" s="15">
        <v>3241019</v>
      </c>
      <c r="BB6" s="15">
        <v>12037280</v>
      </c>
      <c r="BC6" s="15">
        <v>22536936</v>
      </c>
      <c r="BD6" s="2"/>
      <c r="BE6" s="8">
        <v>75</v>
      </c>
      <c r="BF6" s="8">
        <v>2.5</v>
      </c>
      <c r="BG6" s="8">
        <v>77.5</v>
      </c>
      <c r="BH6" s="9">
        <v>2</v>
      </c>
      <c r="BI6" s="9">
        <v>1.4</v>
      </c>
      <c r="BJ6" s="9">
        <v>12.3</v>
      </c>
      <c r="BK6" s="9">
        <v>20.8</v>
      </c>
      <c r="BL6" s="9">
        <v>11.4</v>
      </c>
      <c r="BM6" s="9">
        <v>8</v>
      </c>
      <c r="BN6" s="9">
        <v>6.8</v>
      </c>
      <c r="BO6" s="9">
        <v>8.8000000000000007</v>
      </c>
      <c r="BP6" s="9">
        <v>2</v>
      </c>
      <c r="BQ6" s="9">
        <v>2</v>
      </c>
      <c r="BR6" s="9">
        <v>2</v>
      </c>
      <c r="BS6" s="2"/>
      <c r="BT6" s="8">
        <v>1816</v>
      </c>
      <c r="BU6" s="8">
        <v>2576</v>
      </c>
      <c r="BV6" s="8">
        <v>4392</v>
      </c>
      <c r="BW6" s="8">
        <v>1691</v>
      </c>
      <c r="BX6" s="8">
        <v>2424</v>
      </c>
      <c r="BY6" s="8">
        <v>4115</v>
      </c>
      <c r="BZ6" s="8">
        <v>11119</v>
      </c>
      <c r="CA6" s="8">
        <v>15105</v>
      </c>
      <c r="CB6" s="8">
        <v>93</v>
      </c>
      <c r="CC6" s="8">
        <v>26317</v>
      </c>
      <c r="CD6" s="8">
        <v>7769</v>
      </c>
      <c r="CE6" s="8">
        <v>11988</v>
      </c>
      <c r="CF6" s="8">
        <v>33</v>
      </c>
      <c r="CG6" s="8">
        <v>19790</v>
      </c>
      <c r="CH6" s="8">
        <v>30709</v>
      </c>
      <c r="CI6" s="8">
        <v>23905</v>
      </c>
      <c r="CJ6" s="8">
        <v>215</v>
      </c>
      <c r="CK6" s="8">
        <v>127</v>
      </c>
      <c r="CL6" s="8">
        <v>39</v>
      </c>
      <c r="CM6" s="2"/>
      <c r="CN6" s="8">
        <v>6</v>
      </c>
      <c r="CO6" s="8">
        <v>2584</v>
      </c>
      <c r="CP6" s="2"/>
      <c r="CQ6" s="8">
        <v>106220</v>
      </c>
      <c r="CR6" s="8">
        <v>23695</v>
      </c>
      <c r="CS6" s="8">
        <v>2047777</v>
      </c>
    </row>
    <row r="7" spans="1:97" ht="15.75" customHeight="1" x14ac:dyDescent="0.2">
      <c r="A7" s="10" t="s">
        <v>49</v>
      </c>
      <c r="B7" s="2"/>
      <c r="C7" s="28">
        <v>726238</v>
      </c>
      <c r="D7" s="28">
        <v>138124</v>
      </c>
      <c r="E7" s="28">
        <v>864362</v>
      </c>
      <c r="F7" s="28">
        <v>1130307</v>
      </c>
      <c r="G7" s="28">
        <v>16123</v>
      </c>
      <c r="H7" s="28">
        <v>1146430</v>
      </c>
      <c r="I7" s="28">
        <v>1092128</v>
      </c>
      <c r="J7" s="28">
        <v>3887</v>
      </c>
      <c r="K7" s="28">
        <v>1096015</v>
      </c>
      <c r="L7" s="28">
        <v>2948673</v>
      </c>
      <c r="M7" s="28">
        <v>158134</v>
      </c>
      <c r="N7" s="28">
        <v>3106807</v>
      </c>
      <c r="O7" s="2"/>
      <c r="P7" s="11">
        <v>349847</v>
      </c>
      <c r="Q7" s="11">
        <v>82803</v>
      </c>
      <c r="R7" s="11">
        <v>432650</v>
      </c>
      <c r="S7" s="11">
        <v>178850</v>
      </c>
      <c r="T7" s="11">
        <v>634</v>
      </c>
      <c r="U7" s="11">
        <v>179484</v>
      </c>
      <c r="V7" s="11">
        <v>30692</v>
      </c>
      <c r="W7" s="11">
        <v>7677</v>
      </c>
      <c r="X7" s="11">
        <v>38369</v>
      </c>
      <c r="Y7" s="11">
        <v>559389</v>
      </c>
      <c r="Z7" s="11">
        <v>91114</v>
      </c>
      <c r="AA7" s="11">
        <v>650503</v>
      </c>
      <c r="AB7" s="2"/>
      <c r="AC7" s="11"/>
      <c r="AD7" s="11">
        <v>994913</v>
      </c>
      <c r="AE7" s="11">
        <v>32342</v>
      </c>
      <c r="AF7" s="11">
        <v>1027255</v>
      </c>
      <c r="AG7" s="11"/>
      <c r="AH7" s="11">
        <v>285744</v>
      </c>
      <c r="AI7" s="11" t="s">
        <v>10</v>
      </c>
      <c r="AJ7" s="11">
        <v>285744</v>
      </c>
      <c r="AK7" s="11" t="s">
        <v>10</v>
      </c>
      <c r="AL7" s="11">
        <v>2887</v>
      </c>
      <c r="AM7" s="11">
        <v>2887</v>
      </c>
      <c r="AN7" s="11">
        <v>1280657</v>
      </c>
      <c r="AO7" s="11">
        <v>35229</v>
      </c>
      <c r="AP7" s="11">
        <v>1315886</v>
      </c>
      <c r="AQ7" s="2"/>
      <c r="AR7" s="11">
        <v>5057</v>
      </c>
      <c r="AS7" s="11">
        <v>663</v>
      </c>
      <c r="AT7" s="11">
        <v>1520</v>
      </c>
      <c r="AU7" s="2"/>
      <c r="AV7" s="12">
        <v>2271991</v>
      </c>
      <c r="AW7" s="12">
        <v>33423</v>
      </c>
      <c r="AX7" s="12">
        <v>2305414</v>
      </c>
      <c r="AY7" s="12">
        <v>275674</v>
      </c>
      <c r="AZ7" s="12">
        <v>2581088</v>
      </c>
      <c r="BA7" s="12">
        <v>324718</v>
      </c>
      <c r="BB7" s="12">
        <v>3106807</v>
      </c>
      <c r="BC7" s="12">
        <v>6012613</v>
      </c>
      <c r="BD7" s="2"/>
      <c r="BE7" s="11">
        <v>22</v>
      </c>
      <c r="BF7" s="11">
        <v>0</v>
      </c>
      <c r="BG7" s="11">
        <v>22</v>
      </c>
      <c r="BH7" s="13">
        <v>0</v>
      </c>
      <c r="BI7" s="13">
        <v>0</v>
      </c>
      <c r="BJ7" s="13">
        <v>0</v>
      </c>
      <c r="BK7" s="13">
        <v>6</v>
      </c>
      <c r="BL7" s="13">
        <v>2</v>
      </c>
      <c r="BM7" s="13">
        <v>6</v>
      </c>
      <c r="BN7" s="13">
        <v>3</v>
      </c>
      <c r="BO7" s="13">
        <v>3</v>
      </c>
      <c r="BP7" s="13">
        <v>1</v>
      </c>
      <c r="BQ7" s="13">
        <v>0</v>
      </c>
      <c r="BR7" s="13">
        <v>1</v>
      </c>
      <c r="BS7" s="2"/>
      <c r="BT7" s="11">
        <v>299</v>
      </c>
      <c r="BU7" s="11">
        <v>488</v>
      </c>
      <c r="BV7" s="11">
        <v>787</v>
      </c>
      <c r="BW7" s="11">
        <v>272</v>
      </c>
      <c r="BX7" s="11">
        <v>455</v>
      </c>
      <c r="BY7" s="11">
        <v>727</v>
      </c>
      <c r="BZ7" s="11">
        <v>2569</v>
      </c>
      <c r="CA7" s="11">
        <v>2582</v>
      </c>
      <c r="CB7" s="11">
        <v>950</v>
      </c>
      <c r="CC7" s="11">
        <v>6101</v>
      </c>
      <c r="CD7" s="11">
        <v>2523</v>
      </c>
      <c r="CE7" s="11">
        <v>2823</v>
      </c>
      <c r="CF7" s="11">
        <v>516</v>
      </c>
      <c r="CG7" s="11">
        <v>5862</v>
      </c>
      <c r="CH7" s="11">
        <v>6888</v>
      </c>
      <c r="CI7" s="11">
        <v>6589</v>
      </c>
      <c r="CJ7" s="11">
        <v>0</v>
      </c>
      <c r="CK7" s="11">
        <v>0</v>
      </c>
      <c r="CL7" s="11">
        <v>97</v>
      </c>
      <c r="CM7" s="2"/>
      <c r="CN7" s="11">
        <v>2</v>
      </c>
      <c r="CO7" s="11">
        <v>995</v>
      </c>
      <c r="CP7" s="2"/>
      <c r="CQ7" s="11">
        <v>11046</v>
      </c>
      <c r="CR7" s="11">
        <v>7567</v>
      </c>
      <c r="CS7" s="11">
        <v>471416</v>
      </c>
    </row>
    <row r="8" spans="1:97" ht="15.75" customHeight="1" x14ac:dyDescent="0.2">
      <c r="A8" s="14" t="s">
        <v>48</v>
      </c>
      <c r="B8" s="2"/>
      <c r="C8" s="27">
        <v>594646</v>
      </c>
      <c r="D8" s="27">
        <v>75151</v>
      </c>
      <c r="E8" s="27">
        <v>669797</v>
      </c>
      <c r="F8" s="27">
        <v>2721780</v>
      </c>
      <c r="G8" s="27" t="s">
        <v>10</v>
      </c>
      <c r="H8" s="27">
        <v>2721780</v>
      </c>
      <c r="I8" s="27">
        <v>16600</v>
      </c>
      <c r="J8" s="27"/>
      <c r="K8" s="27">
        <v>16600</v>
      </c>
      <c r="L8" s="27">
        <v>3333026</v>
      </c>
      <c r="M8" s="27">
        <v>75151</v>
      </c>
      <c r="N8" s="27">
        <v>3408177</v>
      </c>
      <c r="O8" s="2"/>
      <c r="P8" s="8">
        <v>654426</v>
      </c>
      <c r="Q8" s="8">
        <v>116797</v>
      </c>
      <c r="R8" s="8">
        <v>771223</v>
      </c>
      <c r="S8" s="8">
        <v>149342</v>
      </c>
      <c r="T8" s="8">
        <v>17</v>
      </c>
      <c r="U8" s="8">
        <v>149359</v>
      </c>
      <c r="V8" s="8">
        <v>5201</v>
      </c>
      <c r="W8" s="8">
        <v>30785</v>
      </c>
      <c r="X8" s="8">
        <v>35986</v>
      </c>
      <c r="Y8" s="8">
        <v>808969</v>
      </c>
      <c r="Z8" s="8">
        <v>147599</v>
      </c>
      <c r="AA8" s="8">
        <v>956568</v>
      </c>
      <c r="AB8" s="2"/>
      <c r="AC8" s="8" t="s">
        <v>10</v>
      </c>
      <c r="AD8" s="8" t="s">
        <v>10</v>
      </c>
      <c r="AE8" s="8">
        <v>35193</v>
      </c>
      <c r="AF8" s="8">
        <v>35193</v>
      </c>
      <c r="AG8" s="8" t="s">
        <v>10</v>
      </c>
      <c r="AH8" s="8" t="s">
        <v>10</v>
      </c>
      <c r="AI8" s="8" t="s">
        <v>10</v>
      </c>
      <c r="AJ8" s="8" t="s">
        <v>10</v>
      </c>
      <c r="AK8" s="8" t="s">
        <v>10</v>
      </c>
      <c r="AL8" s="8" t="s">
        <v>10</v>
      </c>
      <c r="AM8" s="8" t="s">
        <v>10</v>
      </c>
      <c r="AN8" s="8" t="s">
        <v>10</v>
      </c>
      <c r="AO8" s="8">
        <v>35193</v>
      </c>
      <c r="AP8" s="8">
        <v>35193</v>
      </c>
      <c r="AQ8" s="2"/>
      <c r="AR8" s="8" t="s">
        <v>10</v>
      </c>
      <c r="AS8" s="8" t="s">
        <v>10</v>
      </c>
      <c r="AT8" s="8" t="s">
        <v>10</v>
      </c>
      <c r="AU8" s="2"/>
      <c r="AV8" s="15">
        <v>3665121</v>
      </c>
      <c r="AW8" s="15">
        <v>150831</v>
      </c>
      <c r="AX8" s="15">
        <v>3815952</v>
      </c>
      <c r="AY8" s="15">
        <v>142878</v>
      </c>
      <c r="AZ8" s="15">
        <v>3958830</v>
      </c>
      <c r="BA8" s="15">
        <v>291527</v>
      </c>
      <c r="BB8" s="15">
        <v>3375433</v>
      </c>
      <c r="BC8" s="15">
        <v>7625790</v>
      </c>
      <c r="BD8" s="2"/>
      <c r="BE8" s="8">
        <v>39</v>
      </c>
      <c r="BF8" s="8">
        <v>0</v>
      </c>
      <c r="BG8" s="8">
        <v>39</v>
      </c>
      <c r="BH8" s="9"/>
      <c r="BI8" s="9"/>
      <c r="BJ8" s="9"/>
      <c r="BK8" s="9">
        <v>15.4</v>
      </c>
      <c r="BL8" s="9">
        <v>4</v>
      </c>
      <c r="BM8" s="9">
        <v>5</v>
      </c>
      <c r="BN8" s="9">
        <v>7.6</v>
      </c>
      <c r="BO8" s="9">
        <v>3</v>
      </c>
      <c r="BP8" s="9">
        <v>3</v>
      </c>
      <c r="BQ8" s="9">
        <v>0</v>
      </c>
      <c r="BR8" s="9">
        <v>1</v>
      </c>
      <c r="BS8" s="2"/>
      <c r="BT8" s="8">
        <v>722</v>
      </c>
      <c r="BU8" s="8">
        <v>1052</v>
      </c>
      <c r="BV8" s="8">
        <v>1774</v>
      </c>
      <c r="BW8" s="8">
        <v>676</v>
      </c>
      <c r="BX8" s="8">
        <v>860</v>
      </c>
      <c r="BY8" s="8">
        <v>1536</v>
      </c>
      <c r="BZ8" s="8">
        <v>8902</v>
      </c>
      <c r="CA8" s="8">
        <v>15437</v>
      </c>
      <c r="CB8" s="8">
        <v>2594</v>
      </c>
      <c r="CC8" s="8">
        <v>26933</v>
      </c>
      <c r="CD8" s="8">
        <v>6303</v>
      </c>
      <c r="CE8" s="8">
        <v>9599</v>
      </c>
      <c r="CF8" s="8">
        <v>987</v>
      </c>
      <c r="CG8" s="8">
        <v>16889</v>
      </c>
      <c r="CH8" s="8">
        <v>28707</v>
      </c>
      <c r="CI8" s="8">
        <v>18425</v>
      </c>
      <c r="CJ8" s="8">
        <v>8285</v>
      </c>
      <c r="CK8" s="8">
        <v>6324</v>
      </c>
      <c r="CL8" s="8" t="s">
        <v>10</v>
      </c>
      <c r="CM8" s="2"/>
      <c r="CN8" s="8">
        <v>15</v>
      </c>
      <c r="CO8" s="8" t="s">
        <v>10</v>
      </c>
      <c r="CP8" s="2"/>
      <c r="CQ8" s="8">
        <v>17445</v>
      </c>
      <c r="CR8" s="8" t="s">
        <v>10</v>
      </c>
      <c r="CS8" s="8" t="s">
        <v>10</v>
      </c>
    </row>
    <row r="9" spans="1:97" ht="15.75" customHeight="1" x14ac:dyDescent="0.2">
      <c r="A9" s="10" t="s">
        <v>146</v>
      </c>
      <c r="B9" s="2"/>
      <c r="C9" s="28">
        <v>344108.79</v>
      </c>
      <c r="D9" s="28">
        <v>37790.83</v>
      </c>
      <c r="E9" s="28">
        <v>381899.62</v>
      </c>
      <c r="F9" s="28">
        <v>1783016.02</v>
      </c>
      <c r="G9" s="28">
        <v>14180.74</v>
      </c>
      <c r="H9" s="28">
        <v>1797196.76</v>
      </c>
      <c r="I9" s="28">
        <v>50570.75</v>
      </c>
      <c r="J9" s="28">
        <v>746.04</v>
      </c>
      <c r="K9" s="28">
        <v>51316.79</v>
      </c>
      <c r="L9" s="28">
        <v>2177695.56</v>
      </c>
      <c r="M9" s="28">
        <v>52717.61</v>
      </c>
      <c r="N9" s="28">
        <v>2230414</v>
      </c>
      <c r="O9" s="2"/>
      <c r="P9" s="11">
        <v>332727</v>
      </c>
      <c r="Q9" s="11">
        <v>145639</v>
      </c>
      <c r="R9" s="11">
        <v>478366</v>
      </c>
      <c r="S9" s="11">
        <v>48780</v>
      </c>
      <c r="T9" s="11">
        <v>2320</v>
      </c>
      <c r="U9" s="11">
        <v>51100</v>
      </c>
      <c r="V9" s="11">
        <v>8097</v>
      </c>
      <c r="W9" s="11">
        <v>13332</v>
      </c>
      <c r="X9" s="11">
        <v>21429</v>
      </c>
      <c r="Y9" s="11">
        <v>389604</v>
      </c>
      <c r="Z9" s="11">
        <v>161291</v>
      </c>
      <c r="AA9" s="11">
        <v>550895</v>
      </c>
      <c r="AB9" s="2"/>
      <c r="AC9" s="11">
        <v>2039802</v>
      </c>
      <c r="AD9" s="11">
        <v>2629</v>
      </c>
      <c r="AE9" s="11">
        <v>27406</v>
      </c>
      <c r="AF9" s="11">
        <v>2069837</v>
      </c>
      <c r="AG9" s="11">
        <v>703719</v>
      </c>
      <c r="AH9" s="11">
        <v>235359</v>
      </c>
      <c r="AI9" s="11">
        <v>343</v>
      </c>
      <c r="AJ9" s="11">
        <v>939421</v>
      </c>
      <c r="AK9" s="11" t="s">
        <v>10</v>
      </c>
      <c r="AL9" s="11">
        <v>613</v>
      </c>
      <c r="AM9" s="11">
        <v>613</v>
      </c>
      <c r="AN9" s="11">
        <v>2981509</v>
      </c>
      <c r="AO9" s="11">
        <v>28362</v>
      </c>
      <c r="AP9" s="11">
        <v>3009871</v>
      </c>
      <c r="AQ9" s="2"/>
      <c r="AR9" s="11">
        <v>376</v>
      </c>
      <c r="AS9" s="11">
        <v>81</v>
      </c>
      <c r="AT9" s="11">
        <v>812</v>
      </c>
      <c r="AU9" s="2"/>
      <c r="AV9" s="12">
        <v>3077628</v>
      </c>
      <c r="AW9" s="12">
        <v>250457</v>
      </c>
      <c r="AX9" s="12">
        <v>3328085</v>
      </c>
      <c r="AY9" s="12">
        <v>173674</v>
      </c>
      <c r="AZ9" s="12">
        <v>3501759</v>
      </c>
      <c r="BA9" s="12">
        <v>246956</v>
      </c>
      <c r="BB9" s="12">
        <v>2230413.17</v>
      </c>
      <c r="BC9" s="12">
        <v>5979128.1699999999</v>
      </c>
      <c r="BD9" s="2"/>
      <c r="BE9" s="11">
        <v>37</v>
      </c>
      <c r="BF9" s="11">
        <v>2</v>
      </c>
      <c r="BG9" s="11">
        <v>39</v>
      </c>
      <c r="BH9" s="13"/>
      <c r="BI9" s="13"/>
      <c r="BJ9" s="13">
        <v>0</v>
      </c>
      <c r="BK9" s="13">
        <v>7.7</v>
      </c>
      <c r="BL9" s="13">
        <v>7.3</v>
      </c>
      <c r="BM9" s="13">
        <v>11</v>
      </c>
      <c r="BN9" s="13">
        <v>6</v>
      </c>
      <c r="BO9" s="13">
        <v>4</v>
      </c>
      <c r="BP9" s="13">
        <v>0</v>
      </c>
      <c r="BQ9" s="13">
        <v>2</v>
      </c>
      <c r="BR9" s="13">
        <v>1</v>
      </c>
      <c r="BS9" s="2"/>
      <c r="BT9" s="11">
        <v>319</v>
      </c>
      <c r="BU9" s="11">
        <v>548</v>
      </c>
      <c r="BV9" s="11">
        <v>867</v>
      </c>
      <c r="BW9" s="11">
        <v>279</v>
      </c>
      <c r="BX9" s="11">
        <v>340</v>
      </c>
      <c r="BY9" s="11">
        <v>619</v>
      </c>
      <c r="BZ9" s="11">
        <v>1807</v>
      </c>
      <c r="CA9" s="11">
        <v>8915</v>
      </c>
      <c r="CB9" s="11">
        <v>9995</v>
      </c>
      <c r="CC9" s="11">
        <v>20717</v>
      </c>
      <c r="CD9" s="11">
        <v>1144</v>
      </c>
      <c r="CE9" s="11">
        <v>5042</v>
      </c>
      <c r="CF9" s="11">
        <v>3792</v>
      </c>
      <c r="CG9" s="11">
        <v>3792</v>
      </c>
      <c r="CH9" s="11">
        <v>21584</v>
      </c>
      <c r="CI9" s="11">
        <v>4411</v>
      </c>
      <c r="CJ9" s="11">
        <v>6737</v>
      </c>
      <c r="CK9" s="11">
        <v>3977</v>
      </c>
      <c r="CL9" s="11">
        <v>1790</v>
      </c>
      <c r="CM9" s="2"/>
      <c r="CN9" s="11">
        <v>4</v>
      </c>
      <c r="CO9" s="11">
        <v>668</v>
      </c>
      <c r="CP9" s="2"/>
      <c r="CQ9" s="11">
        <v>19479</v>
      </c>
      <c r="CR9" s="11">
        <v>3303</v>
      </c>
      <c r="CS9" s="11">
        <v>161127</v>
      </c>
    </row>
    <row r="10" spans="1:97" ht="15.75" customHeight="1" x14ac:dyDescent="0.2">
      <c r="A10" s="14" t="s">
        <v>47</v>
      </c>
      <c r="B10" s="2"/>
      <c r="C10" s="27">
        <v>1375639.23</v>
      </c>
      <c r="D10" s="27">
        <v>148228.97</v>
      </c>
      <c r="E10" s="27">
        <v>1523868.2</v>
      </c>
      <c r="F10" s="27">
        <v>4432342</v>
      </c>
      <c r="G10" s="27">
        <v>38137</v>
      </c>
      <c r="H10" s="27">
        <v>4470479</v>
      </c>
      <c r="I10" s="27">
        <v>480569</v>
      </c>
      <c r="J10" s="27">
        <v>5627</v>
      </c>
      <c r="K10" s="27">
        <v>486196</v>
      </c>
      <c r="L10" s="27">
        <v>6288550.2300000004</v>
      </c>
      <c r="M10" s="27">
        <v>191992.97</v>
      </c>
      <c r="N10" s="27">
        <v>6480543</v>
      </c>
      <c r="O10" s="2"/>
      <c r="P10" s="8">
        <v>328556</v>
      </c>
      <c r="Q10" s="8">
        <v>544817</v>
      </c>
      <c r="R10" s="8">
        <v>873373</v>
      </c>
      <c r="S10" s="8">
        <v>113904</v>
      </c>
      <c r="T10" s="8">
        <v>11284</v>
      </c>
      <c r="U10" s="8">
        <v>125188</v>
      </c>
      <c r="V10" s="8">
        <v>107259</v>
      </c>
      <c r="W10" s="8">
        <v>22973</v>
      </c>
      <c r="X10" s="8">
        <v>130232</v>
      </c>
      <c r="Y10" s="8">
        <v>549719</v>
      </c>
      <c r="Z10" s="8">
        <v>579074</v>
      </c>
      <c r="AA10" s="8">
        <v>1128793</v>
      </c>
      <c r="AB10" s="2"/>
      <c r="AC10" s="8">
        <v>4537341</v>
      </c>
      <c r="AD10" s="8">
        <v>1594779</v>
      </c>
      <c r="AE10" s="8">
        <v>65002</v>
      </c>
      <c r="AF10" s="8">
        <v>6197122</v>
      </c>
      <c r="AG10" s="8">
        <v>239520</v>
      </c>
      <c r="AH10" s="8">
        <v>2361522</v>
      </c>
      <c r="AI10" s="8" t="s">
        <v>10</v>
      </c>
      <c r="AJ10" s="8">
        <v>2601042</v>
      </c>
      <c r="AK10" s="8">
        <v>160841</v>
      </c>
      <c r="AL10" s="8">
        <v>3646</v>
      </c>
      <c r="AM10" s="8">
        <v>164487</v>
      </c>
      <c r="AN10" s="8">
        <v>8894003</v>
      </c>
      <c r="AO10" s="8">
        <v>68648</v>
      </c>
      <c r="AP10" s="8">
        <v>8962651</v>
      </c>
      <c r="AQ10" s="2"/>
      <c r="AR10" s="8">
        <v>1604</v>
      </c>
      <c r="AS10" s="8">
        <v>3135</v>
      </c>
      <c r="AT10" s="8">
        <v>2123</v>
      </c>
      <c r="AU10" s="2"/>
      <c r="AV10" s="15">
        <v>5784059.04</v>
      </c>
      <c r="AW10" s="15">
        <v>97144.9</v>
      </c>
      <c r="AX10" s="15">
        <v>5881203.9400000004</v>
      </c>
      <c r="AY10" s="15">
        <v>208576.2</v>
      </c>
      <c r="AZ10" s="15">
        <v>6089780.2000000002</v>
      </c>
      <c r="BA10" s="15">
        <v>1903908.2</v>
      </c>
      <c r="BB10" s="15">
        <v>6480543</v>
      </c>
      <c r="BC10" s="15">
        <v>14474231.199999999</v>
      </c>
      <c r="BD10" s="2"/>
      <c r="BE10" s="8">
        <v>61.503999999999998</v>
      </c>
      <c r="BF10" s="8">
        <v>2.08</v>
      </c>
      <c r="BG10" s="8">
        <v>63.584000000000003</v>
      </c>
      <c r="BH10" s="9">
        <v>0</v>
      </c>
      <c r="BI10" s="9">
        <v>0</v>
      </c>
      <c r="BJ10" s="9">
        <v>6.1639999999999997</v>
      </c>
      <c r="BK10" s="9">
        <v>14.9</v>
      </c>
      <c r="BL10" s="9">
        <v>17.010000000000002</v>
      </c>
      <c r="BM10" s="9">
        <v>14.51</v>
      </c>
      <c r="BN10" s="9">
        <v>3</v>
      </c>
      <c r="BO10" s="9">
        <v>5</v>
      </c>
      <c r="BP10" s="9">
        <v>1</v>
      </c>
      <c r="BQ10" s="9">
        <v>0</v>
      </c>
      <c r="BR10" s="9">
        <v>2</v>
      </c>
      <c r="BS10" s="2"/>
      <c r="BT10" s="8">
        <v>1121</v>
      </c>
      <c r="BU10" s="8">
        <v>1307</v>
      </c>
      <c r="BV10" s="8">
        <v>2428</v>
      </c>
      <c r="BW10" s="8">
        <v>861</v>
      </c>
      <c r="BX10" s="8">
        <v>1218</v>
      </c>
      <c r="BY10" s="8">
        <v>2079</v>
      </c>
      <c r="BZ10" s="8">
        <v>13069</v>
      </c>
      <c r="CA10" s="8">
        <v>26898</v>
      </c>
      <c r="CB10" s="8">
        <v>3439</v>
      </c>
      <c r="CC10" s="8">
        <v>43406</v>
      </c>
      <c r="CD10" s="8">
        <v>6438</v>
      </c>
      <c r="CE10" s="8">
        <v>16166</v>
      </c>
      <c r="CF10" s="8">
        <v>664</v>
      </c>
      <c r="CG10" s="8">
        <v>23268</v>
      </c>
      <c r="CH10" s="8">
        <v>45834</v>
      </c>
      <c r="CI10" s="8">
        <v>25347</v>
      </c>
      <c r="CJ10" s="8">
        <v>24978</v>
      </c>
      <c r="CK10" s="8">
        <v>11106</v>
      </c>
      <c r="CL10" s="8">
        <v>948</v>
      </c>
      <c r="CM10" s="2"/>
      <c r="CN10" s="8">
        <v>6</v>
      </c>
      <c r="CO10" s="8">
        <v>2014</v>
      </c>
      <c r="CP10" s="2"/>
      <c r="CQ10" s="8">
        <v>34514</v>
      </c>
      <c r="CR10" s="8">
        <v>17792</v>
      </c>
      <c r="CS10" s="8">
        <v>245765</v>
      </c>
    </row>
    <row r="11" spans="1:97" ht="15.75" customHeight="1" x14ac:dyDescent="0.2">
      <c r="A11" s="10" t="s">
        <v>46</v>
      </c>
      <c r="B11" s="2"/>
      <c r="C11" s="28">
        <v>1369449</v>
      </c>
      <c r="D11" s="28">
        <v>111835</v>
      </c>
      <c r="E11" s="28">
        <v>1481284</v>
      </c>
      <c r="F11" s="28">
        <v>7518915</v>
      </c>
      <c r="G11" s="28">
        <v>24226</v>
      </c>
      <c r="H11" s="28">
        <v>7543141</v>
      </c>
      <c r="I11" s="28">
        <v>1545352</v>
      </c>
      <c r="J11" s="28">
        <v>1354</v>
      </c>
      <c r="K11" s="28">
        <v>1546706</v>
      </c>
      <c r="L11" s="28">
        <v>10433716</v>
      </c>
      <c r="M11" s="28">
        <v>137415</v>
      </c>
      <c r="N11" s="28">
        <v>10571131</v>
      </c>
      <c r="O11" s="2"/>
      <c r="P11" s="11">
        <v>576339</v>
      </c>
      <c r="Q11" s="11">
        <v>353338</v>
      </c>
      <c r="R11" s="11">
        <v>929677</v>
      </c>
      <c r="S11" s="11">
        <v>165625</v>
      </c>
      <c r="T11" s="11">
        <v>39</v>
      </c>
      <c r="U11" s="11">
        <v>165664</v>
      </c>
      <c r="V11" s="11">
        <v>41446</v>
      </c>
      <c r="W11" s="11">
        <v>5702</v>
      </c>
      <c r="X11" s="11">
        <v>47148</v>
      </c>
      <c r="Y11" s="11">
        <v>783410</v>
      </c>
      <c r="Z11" s="11">
        <v>359079</v>
      </c>
      <c r="AA11" s="11">
        <v>1142489</v>
      </c>
      <c r="AB11" s="2"/>
      <c r="AC11" s="11">
        <v>3180364</v>
      </c>
      <c r="AD11" s="11">
        <v>397744</v>
      </c>
      <c r="AE11" s="11">
        <v>55224</v>
      </c>
      <c r="AF11" s="11">
        <v>3633332</v>
      </c>
      <c r="AG11" s="11">
        <v>1226630</v>
      </c>
      <c r="AH11" s="11">
        <v>5444863</v>
      </c>
      <c r="AI11" s="11">
        <v>246</v>
      </c>
      <c r="AJ11" s="11">
        <v>6671739</v>
      </c>
      <c r="AK11" s="11">
        <v>18675</v>
      </c>
      <c r="AL11" s="11">
        <v>566</v>
      </c>
      <c r="AM11" s="11">
        <v>19241</v>
      </c>
      <c r="AN11" s="11">
        <v>10268276</v>
      </c>
      <c r="AO11" s="11">
        <v>56036</v>
      </c>
      <c r="AP11" s="11">
        <v>10324312</v>
      </c>
      <c r="AQ11" s="2"/>
      <c r="AR11" s="11">
        <v>1514</v>
      </c>
      <c r="AS11" s="11">
        <v>863</v>
      </c>
      <c r="AT11" s="11">
        <v>1434</v>
      </c>
      <c r="AU11" s="2"/>
      <c r="AV11" s="12">
        <v>7529334</v>
      </c>
      <c r="AW11" s="12">
        <v>591856</v>
      </c>
      <c r="AX11" s="12">
        <v>8121190</v>
      </c>
      <c r="AY11" s="12">
        <v>948503</v>
      </c>
      <c r="AZ11" s="12">
        <v>9069693</v>
      </c>
      <c r="BA11" s="12">
        <v>2634491</v>
      </c>
      <c r="BB11" s="12">
        <v>10571131</v>
      </c>
      <c r="BC11" s="12">
        <v>22275315</v>
      </c>
      <c r="BD11" s="2"/>
      <c r="BE11" s="11">
        <v>68.599999999999994</v>
      </c>
      <c r="BF11" s="11">
        <v>3</v>
      </c>
      <c r="BG11" s="11">
        <v>71.599999999999994</v>
      </c>
      <c r="BH11" s="13" t="s">
        <v>10</v>
      </c>
      <c r="BI11" s="13" t="s">
        <v>10</v>
      </c>
      <c r="BJ11" s="13" t="s">
        <v>10</v>
      </c>
      <c r="BK11" s="13" t="s">
        <v>10</v>
      </c>
      <c r="BL11" s="13" t="s">
        <v>10</v>
      </c>
      <c r="BM11" s="13"/>
      <c r="BN11" s="13" t="s">
        <v>10</v>
      </c>
      <c r="BO11" s="13" t="s">
        <v>10</v>
      </c>
      <c r="BP11" s="13" t="s">
        <v>10</v>
      </c>
      <c r="BQ11" s="13" t="s">
        <v>10</v>
      </c>
      <c r="BR11" s="13"/>
      <c r="BS11" s="2"/>
      <c r="BT11" s="11">
        <v>1452</v>
      </c>
      <c r="BU11" s="11">
        <v>1996</v>
      </c>
      <c r="BV11" s="11">
        <v>3448</v>
      </c>
      <c r="BW11" s="11">
        <v>1313</v>
      </c>
      <c r="BX11" s="11">
        <v>1827</v>
      </c>
      <c r="BY11" s="11">
        <v>3140</v>
      </c>
      <c r="BZ11" s="11">
        <v>7078</v>
      </c>
      <c r="CA11" s="11">
        <v>40112</v>
      </c>
      <c r="CB11" s="11">
        <v>2083</v>
      </c>
      <c r="CC11" s="11">
        <v>49273</v>
      </c>
      <c r="CD11" s="11">
        <v>4434</v>
      </c>
      <c r="CE11" s="11">
        <v>29131</v>
      </c>
      <c r="CF11" s="11">
        <v>1164</v>
      </c>
      <c r="CG11" s="11">
        <v>34729</v>
      </c>
      <c r="CH11" s="11">
        <v>52721</v>
      </c>
      <c r="CI11" s="11">
        <v>37869</v>
      </c>
      <c r="CJ11" s="11">
        <v>8524</v>
      </c>
      <c r="CK11" s="11">
        <v>5140</v>
      </c>
      <c r="CL11" s="11">
        <v>687</v>
      </c>
      <c r="CM11" s="2"/>
      <c r="CN11" s="11">
        <v>4</v>
      </c>
      <c r="CO11" s="11">
        <v>2500</v>
      </c>
      <c r="CP11" s="2"/>
      <c r="CQ11" s="11">
        <v>18734</v>
      </c>
      <c r="CR11" s="11">
        <v>48566</v>
      </c>
      <c r="CS11" s="11">
        <v>1469547</v>
      </c>
    </row>
    <row r="12" spans="1:97" ht="15.75" customHeight="1" x14ac:dyDescent="0.2">
      <c r="A12" s="14" t="s">
        <v>45</v>
      </c>
      <c r="B12" s="2"/>
      <c r="C12" s="27">
        <v>2831603</v>
      </c>
      <c r="D12" s="27">
        <v>449507</v>
      </c>
      <c r="E12" s="27">
        <v>3281110</v>
      </c>
      <c r="F12" s="27">
        <v>8988242</v>
      </c>
      <c r="G12" s="27">
        <v>206657</v>
      </c>
      <c r="H12" s="27">
        <v>9194899</v>
      </c>
      <c r="I12" s="27">
        <v>234095</v>
      </c>
      <c r="J12" s="27">
        <v>29623</v>
      </c>
      <c r="K12" s="27">
        <v>263718</v>
      </c>
      <c r="L12" s="27">
        <v>12053940</v>
      </c>
      <c r="M12" s="27">
        <v>685787</v>
      </c>
      <c r="N12" s="27">
        <v>12739727</v>
      </c>
      <c r="O12" s="2"/>
      <c r="P12" s="8">
        <v>555464</v>
      </c>
      <c r="Q12" s="8">
        <v>480923</v>
      </c>
      <c r="R12" s="8">
        <v>1036387</v>
      </c>
      <c r="S12" s="8">
        <v>60125</v>
      </c>
      <c r="T12" s="8">
        <v>254</v>
      </c>
      <c r="U12" s="8">
        <v>60379</v>
      </c>
      <c r="V12" s="8">
        <v>190510</v>
      </c>
      <c r="W12" s="8">
        <v>33852</v>
      </c>
      <c r="X12" s="8">
        <v>224362</v>
      </c>
      <c r="Y12" s="8">
        <v>806099</v>
      </c>
      <c r="Z12" s="8">
        <v>515029</v>
      </c>
      <c r="AA12" s="8">
        <v>1321128</v>
      </c>
      <c r="AB12" s="2"/>
      <c r="AC12" s="8">
        <v>12494829</v>
      </c>
      <c r="AD12" s="8">
        <v>502592</v>
      </c>
      <c r="AE12" s="8">
        <v>111072</v>
      </c>
      <c r="AF12" s="8">
        <v>13108493</v>
      </c>
      <c r="AG12" s="8">
        <v>305428</v>
      </c>
      <c r="AH12" s="8">
        <v>5191852</v>
      </c>
      <c r="AI12" s="8"/>
      <c r="AJ12" s="8">
        <v>5497280</v>
      </c>
      <c r="AK12" s="8">
        <v>1661340</v>
      </c>
      <c r="AL12" s="8">
        <v>15185</v>
      </c>
      <c r="AM12" s="8">
        <v>1676525</v>
      </c>
      <c r="AN12" s="8">
        <v>20156041</v>
      </c>
      <c r="AO12" s="8">
        <v>126257</v>
      </c>
      <c r="AP12" s="8">
        <v>20282298</v>
      </c>
      <c r="AQ12" s="2"/>
      <c r="AR12" s="8">
        <v>8794</v>
      </c>
      <c r="AS12" s="8">
        <v>4432</v>
      </c>
      <c r="AT12" s="8">
        <v>5507</v>
      </c>
      <c r="AU12" s="2"/>
      <c r="AV12" s="15">
        <v>11997085</v>
      </c>
      <c r="AW12" s="15">
        <v>1688367</v>
      </c>
      <c r="AX12" s="15">
        <v>13685452</v>
      </c>
      <c r="AY12" s="15">
        <v>1012130</v>
      </c>
      <c r="AZ12" s="15">
        <v>14697582</v>
      </c>
      <c r="BA12" s="15">
        <v>1268192</v>
      </c>
      <c r="BB12" s="15">
        <v>12739727</v>
      </c>
      <c r="BC12" s="15">
        <v>28705501</v>
      </c>
      <c r="BD12" s="2"/>
      <c r="BE12" s="8">
        <v>109</v>
      </c>
      <c r="BF12" s="8">
        <v>8.3000000000000007</v>
      </c>
      <c r="BG12" s="8">
        <v>117.3</v>
      </c>
      <c r="BH12" s="9"/>
      <c r="BI12" s="9">
        <v>1</v>
      </c>
      <c r="BJ12" s="9">
        <v>4.8</v>
      </c>
      <c r="BK12" s="9">
        <v>15.5</v>
      </c>
      <c r="BL12" s="9">
        <v>20</v>
      </c>
      <c r="BM12" s="9">
        <v>32.200000000000003</v>
      </c>
      <c r="BN12" s="9">
        <v>24.5</v>
      </c>
      <c r="BO12" s="9">
        <v>10.8</v>
      </c>
      <c r="BP12" s="9">
        <v>5</v>
      </c>
      <c r="BQ12" s="9">
        <v>1</v>
      </c>
      <c r="BR12" s="9">
        <v>4</v>
      </c>
      <c r="BS12" s="2"/>
      <c r="BT12" s="8">
        <v>2017</v>
      </c>
      <c r="BU12" s="8">
        <v>2725</v>
      </c>
      <c r="BV12" s="8">
        <v>4742</v>
      </c>
      <c r="BW12" s="8">
        <v>1821</v>
      </c>
      <c r="BX12" s="8">
        <v>2500</v>
      </c>
      <c r="BY12" s="8">
        <v>4321</v>
      </c>
      <c r="BZ12" s="8">
        <v>15937</v>
      </c>
      <c r="CA12" s="8">
        <v>45260</v>
      </c>
      <c r="CB12" s="8">
        <v>895</v>
      </c>
      <c r="CC12" s="8">
        <v>62092</v>
      </c>
      <c r="CD12" s="8">
        <v>10481</v>
      </c>
      <c r="CE12" s="8">
        <v>32676</v>
      </c>
      <c r="CF12" s="8">
        <v>308</v>
      </c>
      <c r="CG12" s="8">
        <v>43465</v>
      </c>
      <c r="CH12" s="8">
        <v>66834</v>
      </c>
      <c r="CI12" s="8">
        <v>47786</v>
      </c>
      <c r="CJ12" s="8">
        <v>17755</v>
      </c>
      <c r="CK12" s="8">
        <v>11925</v>
      </c>
      <c r="CL12" s="8">
        <v>2375</v>
      </c>
      <c r="CM12" s="2"/>
      <c r="CN12" s="8">
        <v>5</v>
      </c>
      <c r="CO12" s="8">
        <v>2875</v>
      </c>
      <c r="CP12" s="2"/>
      <c r="CQ12" s="8">
        <v>87893</v>
      </c>
      <c r="CR12" s="8">
        <v>13040</v>
      </c>
      <c r="CS12" s="8">
        <v>956574</v>
      </c>
    </row>
    <row r="13" spans="1:97" ht="15.75" customHeight="1" x14ac:dyDescent="0.2">
      <c r="A13" s="10" t="s">
        <v>44</v>
      </c>
      <c r="B13" s="2"/>
      <c r="C13" s="28">
        <v>561853</v>
      </c>
      <c r="D13" s="28">
        <v>46586</v>
      </c>
      <c r="E13" s="28">
        <v>608439</v>
      </c>
      <c r="F13" s="28">
        <v>5708097</v>
      </c>
      <c r="G13" s="28">
        <v>2545</v>
      </c>
      <c r="H13" s="28">
        <v>5710642</v>
      </c>
      <c r="I13" s="28">
        <v>47536</v>
      </c>
      <c r="J13" s="28">
        <v>9408</v>
      </c>
      <c r="K13" s="28">
        <v>56944</v>
      </c>
      <c r="L13" s="28">
        <v>6317486</v>
      </c>
      <c r="M13" s="28">
        <v>58539</v>
      </c>
      <c r="N13" s="28">
        <v>6376025</v>
      </c>
      <c r="O13" s="2"/>
      <c r="P13" s="11">
        <v>301265</v>
      </c>
      <c r="Q13" s="11">
        <v>219122</v>
      </c>
      <c r="R13" s="11">
        <v>520387</v>
      </c>
      <c r="S13" s="11">
        <v>62711</v>
      </c>
      <c r="T13" s="11">
        <v>4460</v>
      </c>
      <c r="U13" s="11">
        <v>67171</v>
      </c>
      <c r="V13" s="11">
        <v>118022</v>
      </c>
      <c r="W13" s="11">
        <v>41125</v>
      </c>
      <c r="X13" s="11">
        <v>159147</v>
      </c>
      <c r="Y13" s="11">
        <v>481998</v>
      </c>
      <c r="Z13" s="11">
        <v>264707</v>
      </c>
      <c r="AA13" s="11">
        <v>746705</v>
      </c>
      <c r="AB13" s="2"/>
      <c r="AC13" s="11">
        <v>207474</v>
      </c>
      <c r="AD13" s="11">
        <v>163047</v>
      </c>
      <c r="AE13" s="11">
        <v>148790</v>
      </c>
      <c r="AF13" s="11">
        <v>519311</v>
      </c>
      <c r="AG13" s="11">
        <v>811973</v>
      </c>
      <c r="AH13" s="11">
        <v>2442729</v>
      </c>
      <c r="AI13" s="11">
        <v>0</v>
      </c>
      <c r="AJ13" s="11">
        <v>3254702</v>
      </c>
      <c r="AK13" s="11">
        <v>126008</v>
      </c>
      <c r="AL13" s="11">
        <v>17406</v>
      </c>
      <c r="AM13" s="11">
        <v>143414</v>
      </c>
      <c r="AN13" s="11">
        <v>3751231</v>
      </c>
      <c r="AO13" s="11">
        <v>166196</v>
      </c>
      <c r="AP13" s="11">
        <v>3917427</v>
      </c>
      <c r="AQ13" s="2"/>
      <c r="AR13" s="11">
        <v>3550</v>
      </c>
      <c r="AS13" s="11">
        <v>1580</v>
      </c>
      <c r="AT13" s="11">
        <v>1605</v>
      </c>
      <c r="AU13" s="2"/>
      <c r="AV13" s="12">
        <v>4384024</v>
      </c>
      <c r="AW13" s="12">
        <v>934675</v>
      </c>
      <c r="AX13" s="12">
        <v>5318699</v>
      </c>
      <c r="AY13" s="12">
        <v>472480</v>
      </c>
      <c r="AZ13" s="12">
        <v>5791179</v>
      </c>
      <c r="BA13" s="12">
        <v>463452</v>
      </c>
      <c r="BB13" s="12">
        <v>6376025</v>
      </c>
      <c r="BC13" s="12">
        <v>12630656</v>
      </c>
      <c r="BD13" s="2"/>
      <c r="BE13" s="11">
        <v>42.1</v>
      </c>
      <c r="BF13" s="11">
        <v>10</v>
      </c>
      <c r="BG13" s="11">
        <v>52.1</v>
      </c>
      <c r="BH13" s="13">
        <v>0</v>
      </c>
      <c r="BI13" s="13">
        <v>0</v>
      </c>
      <c r="BJ13" s="13">
        <v>0</v>
      </c>
      <c r="BK13" s="13">
        <v>17.7</v>
      </c>
      <c r="BL13" s="13">
        <v>8.9</v>
      </c>
      <c r="BM13" s="13">
        <v>15.5</v>
      </c>
      <c r="BN13" s="13">
        <v>5</v>
      </c>
      <c r="BO13" s="13">
        <v>0</v>
      </c>
      <c r="BP13" s="13">
        <v>4</v>
      </c>
      <c r="BQ13" s="13">
        <v>1</v>
      </c>
      <c r="BR13" s="13">
        <v>0</v>
      </c>
      <c r="BS13" s="2"/>
      <c r="BT13" s="11">
        <v>681</v>
      </c>
      <c r="BU13" s="11">
        <v>1123</v>
      </c>
      <c r="BV13" s="11">
        <v>1804</v>
      </c>
      <c r="BW13" s="11">
        <v>608</v>
      </c>
      <c r="BX13" s="11">
        <v>989</v>
      </c>
      <c r="BY13" s="11">
        <v>1597</v>
      </c>
      <c r="BZ13" s="11">
        <v>6015</v>
      </c>
      <c r="CA13" s="11">
        <v>21349</v>
      </c>
      <c r="CB13" s="11">
        <v>3112</v>
      </c>
      <c r="CC13" s="11">
        <v>30476</v>
      </c>
      <c r="CD13" s="11">
        <v>3951</v>
      </c>
      <c r="CE13" s="11">
        <v>14335</v>
      </c>
      <c r="CF13" s="11">
        <v>1470</v>
      </c>
      <c r="CG13" s="11">
        <v>19756</v>
      </c>
      <c r="CH13" s="11">
        <v>32280</v>
      </c>
      <c r="CI13" s="11">
        <v>21353</v>
      </c>
      <c r="CJ13" s="11">
        <v>7125</v>
      </c>
      <c r="CK13" s="11">
        <v>4778</v>
      </c>
      <c r="CL13" s="11">
        <v>171</v>
      </c>
      <c r="CM13" s="2"/>
      <c r="CN13" s="11">
        <v>3</v>
      </c>
      <c r="CO13" s="11">
        <v>3169</v>
      </c>
      <c r="CP13" s="2"/>
      <c r="CQ13" s="11">
        <v>22803</v>
      </c>
      <c r="CR13" s="11">
        <v>13115</v>
      </c>
      <c r="CS13" s="11">
        <v>1512235</v>
      </c>
    </row>
    <row r="14" spans="1:97" ht="15.75" customHeight="1" x14ac:dyDescent="0.2">
      <c r="A14" s="14" t="s">
        <v>147</v>
      </c>
      <c r="B14" s="2"/>
      <c r="C14" s="27">
        <v>941600</v>
      </c>
      <c r="D14" s="27">
        <v>101523</v>
      </c>
      <c r="E14" s="27">
        <v>1043123</v>
      </c>
      <c r="F14" s="27">
        <v>2301715</v>
      </c>
      <c r="G14" s="27">
        <v>138120</v>
      </c>
      <c r="H14" s="27">
        <v>2439835</v>
      </c>
      <c r="I14" s="27">
        <v>49043</v>
      </c>
      <c r="J14" s="27"/>
      <c r="K14" s="27">
        <v>49043</v>
      </c>
      <c r="L14" s="27">
        <v>3292358</v>
      </c>
      <c r="M14" s="27">
        <v>239643</v>
      </c>
      <c r="N14" s="27">
        <v>3532001</v>
      </c>
      <c r="O14" s="2"/>
      <c r="P14" s="8">
        <v>252780</v>
      </c>
      <c r="Q14" s="8">
        <v>274993</v>
      </c>
      <c r="R14" s="8">
        <v>527773</v>
      </c>
      <c r="S14" s="8">
        <v>52441</v>
      </c>
      <c r="T14" s="8">
        <v>253</v>
      </c>
      <c r="U14" s="8">
        <v>52694</v>
      </c>
      <c r="V14" s="8">
        <v>29042</v>
      </c>
      <c r="W14" s="8">
        <v>18511</v>
      </c>
      <c r="X14" s="8">
        <v>47553</v>
      </c>
      <c r="Y14" s="8">
        <v>334263</v>
      </c>
      <c r="Z14" s="8">
        <v>293757</v>
      </c>
      <c r="AA14" s="8">
        <v>628020</v>
      </c>
      <c r="AB14" s="2"/>
      <c r="AC14" s="8">
        <v>790770</v>
      </c>
      <c r="AD14" s="8">
        <v>267008</v>
      </c>
      <c r="AE14" s="8">
        <v>78640</v>
      </c>
      <c r="AF14" s="8">
        <v>1136418</v>
      </c>
      <c r="AG14" s="8">
        <v>50828</v>
      </c>
      <c r="AH14" s="8">
        <v>824783</v>
      </c>
      <c r="AI14" s="8">
        <v>0</v>
      </c>
      <c r="AJ14" s="8">
        <v>875611</v>
      </c>
      <c r="AK14" s="8">
        <v>12986</v>
      </c>
      <c r="AL14" s="8">
        <v>6337</v>
      </c>
      <c r="AM14" s="8">
        <v>19323</v>
      </c>
      <c r="AN14" s="8">
        <v>1946375</v>
      </c>
      <c r="AO14" s="8">
        <v>84977</v>
      </c>
      <c r="AP14" s="8">
        <v>2031352</v>
      </c>
      <c r="AQ14" s="2"/>
      <c r="AR14" s="8">
        <v>2551</v>
      </c>
      <c r="AS14" s="8">
        <v>2187</v>
      </c>
      <c r="AT14" s="8">
        <v>828</v>
      </c>
      <c r="AU14" s="2"/>
      <c r="AV14" s="15">
        <v>3602109</v>
      </c>
      <c r="AW14" s="15">
        <v>0</v>
      </c>
      <c r="AX14" s="15">
        <v>3602109</v>
      </c>
      <c r="AY14" s="15">
        <v>186448</v>
      </c>
      <c r="AZ14" s="15">
        <v>3788557</v>
      </c>
      <c r="BA14" s="15">
        <v>2260176</v>
      </c>
      <c r="BB14" s="15">
        <v>3532001</v>
      </c>
      <c r="BC14" s="15">
        <v>9580734</v>
      </c>
      <c r="BD14" s="2"/>
      <c r="BE14" s="8">
        <v>42.6</v>
      </c>
      <c r="BF14" s="8">
        <v>0</v>
      </c>
      <c r="BG14" s="8">
        <v>42.6</v>
      </c>
      <c r="BH14" s="9">
        <v>0</v>
      </c>
      <c r="BI14" s="9">
        <v>0</v>
      </c>
      <c r="BJ14" s="9">
        <v>10.3</v>
      </c>
      <c r="BK14" s="9">
        <v>5.6</v>
      </c>
      <c r="BL14" s="9">
        <v>8</v>
      </c>
      <c r="BM14" s="9">
        <v>7.2</v>
      </c>
      <c r="BN14" s="9">
        <v>8</v>
      </c>
      <c r="BO14" s="9">
        <v>0</v>
      </c>
      <c r="BP14" s="9">
        <v>3</v>
      </c>
      <c r="BQ14" s="9">
        <v>0</v>
      </c>
      <c r="BR14" s="9">
        <v>1</v>
      </c>
      <c r="BS14" s="2"/>
      <c r="BT14" s="8">
        <v>646</v>
      </c>
      <c r="BU14" s="8">
        <v>886</v>
      </c>
      <c r="BV14" s="8">
        <v>1532</v>
      </c>
      <c r="BW14" s="8">
        <v>596</v>
      </c>
      <c r="BX14" s="8">
        <v>736</v>
      </c>
      <c r="BY14" s="8">
        <v>1332</v>
      </c>
      <c r="BZ14" s="8">
        <v>6611</v>
      </c>
      <c r="CA14" s="8">
        <v>11744</v>
      </c>
      <c r="CB14" s="8">
        <v>6277</v>
      </c>
      <c r="CC14" s="8">
        <v>24632</v>
      </c>
      <c r="CD14" s="8">
        <v>4941</v>
      </c>
      <c r="CE14" s="8">
        <v>8383</v>
      </c>
      <c r="CF14" s="8">
        <v>2113</v>
      </c>
      <c r="CG14" s="8">
        <v>2113</v>
      </c>
      <c r="CH14" s="8">
        <v>26164</v>
      </c>
      <c r="CI14" s="8">
        <v>3445</v>
      </c>
      <c r="CJ14" s="8">
        <v>1114</v>
      </c>
      <c r="CK14" s="8">
        <v>521</v>
      </c>
      <c r="CL14" s="8">
        <v>43</v>
      </c>
      <c r="CM14" s="2"/>
      <c r="CN14" s="8">
        <v>6</v>
      </c>
      <c r="CO14" s="8">
        <v>1272</v>
      </c>
      <c r="CP14" s="2"/>
      <c r="CQ14" s="8">
        <v>3137</v>
      </c>
      <c r="CR14" s="8">
        <v>7746</v>
      </c>
      <c r="CS14" s="8" t="s">
        <v>10</v>
      </c>
    </row>
    <row r="15" spans="1:97" ht="15.75" customHeight="1" x14ac:dyDescent="0.2">
      <c r="A15" s="10" t="s">
        <v>43</v>
      </c>
      <c r="B15" s="2"/>
      <c r="C15" s="28">
        <v>1168660</v>
      </c>
      <c r="D15" s="28">
        <v>207845</v>
      </c>
      <c r="E15" s="28">
        <v>1376505</v>
      </c>
      <c r="F15" s="28">
        <v>6506211</v>
      </c>
      <c r="G15" s="28">
        <v>164125</v>
      </c>
      <c r="H15" s="28">
        <v>6670336</v>
      </c>
      <c r="I15" s="28">
        <v>113611</v>
      </c>
      <c r="J15" s="28">
        <v>2233</v>
      </c>
      <c r="K15" s="28">
        <v>115844</v>
      </c>
      <c r="L15" s="28">
        <v>7788482</v>
      </c>
      <c r="M15" s="28">
        <v>374203</v>
      </c>
      <c r="N15" s="28">
        <v>8162685</v>
      </c>
      <c r="O15" s="2"/>
      <c r="P15" s="11">
        <v>684940</v>
      </c>
      <c r="Q15" s="11">
        <v>829517</v>
      </c>
      <c r="R15" s="11">
        <v>1514457</v>
      </c>
      <c r="S15" s="11">
        <v>121552</v>
      </c>
      <c r="T15" s="11">
        <v>337</v>
      </c>
      <c r="U15" s="11">
        <v>121889</v>
      </c>
      <c r="V15" s="11">
        <v>92752</v>
      </c>
      <c r="W15" s="11">
        <v>37091</v>
      </c>
      <c r="X15" s="11">
        <v>129843</v>
      </c>
      <c r="Y15" s="11">
        <v>899244</v>
      </c>
      <c r="Z15" s="11">
        <v>866945</v>
      </c>
      <c r="AA15" s="11">
        <v>1766189</v>
      </c>
      <c r="AB15" s="2"/>
      <c r="AC15" s="11">
        <v>5020608</v>
      </c>
      <c r="AD15" s="11">
        <v>969380</v>
      </c>
      <c r="AE15" s="11">
        <v>177438</v>
      </c>
      <c r="AF15" s="11">
        <v>6167426</v>
      </c>
      <c r="AG15" s="11">
        <v>1409023</v>
      </c>
      <c r="AH15" s="11">
        <v>2045426</v>
      </c>
      <c r="AI15" s="11">
        <v>3182</v>
      </c>
      <c r="AJ15" s="11">
        <v>3457631</v>
      </c>
      <c r="AK15" s="11">
        <v>326969</v>
      </c>
      <c r="AL15" s="11">
        <v>7643</v>
      </c>
      <c r="AM15" s="11">
        <v>334612</v>
      </c>
      <c r="AN15" s="11">
        <v>9771406</v>
      </c>
      <c r="AO15" s="11">
        <v>188263</v>
      </c>
      <c r="AP15" s="11">
        <v>9959669</v>
      </c>
      <c r="AQ15" s="2"/>
      <c r="AR15" s="11">
        <v>5636</v>
      </c>
      <c r="AS15" s="11">
        <v>1854</v>
      </c>
      <c r="AT15" s="11">
        <v>794</v>
      </c>
      <c r="AU15" s="2"/>
      <c r="AV15" s="12">
        <v>5421233</v>
      </c>
      <c r="AW15" s="12">
        <v>1012242</v>
      </c>
      <c r="AX15" s="12">
        <v>6433475</v>
      </c>
      <c r="AY15" s="11" t="s">
        <v>10</v>
      </c>
      <c r="AZ15" s="12">
        <v>6433475</v>
      </c>
      <c r="BA15" s="11" t="s">
        <v>10</v>
      </c>
      <c r="BB15" s="12">
        <v>7867407</v>
      </c>
      <c r="BC15" s="12">
        <v>14300882</v>
      </c>
      <c r="BD15" s="2"/>
      <c r="BE15" s="11">
        <v>63.8</v>
      </c>
      <c r="BF15" s="11" t="s">
        <v>10</v>
      </c>
      <c r="BG15" s="11">
        <v>63.8</v>
      </c>
      <c r="BH15" s="13">
        <v>0</v>
      </c>
      <c r="BI15" s="13">
        <v>1.9</v>
      </c>
      <c r="BJ15" s="13">
        <v>1</v>
      </c>
      <c r="BK15" s="13">
        <v>9</v>
      </c>
      <c r="BL15" s="13">
        <v>13.1</v>
      </c>
      <c r="BM15" s="13">
        <v>12</v>
      </c>
      <c r="BN15" s="13">
        <v>19.8</v>
      </c>
      <c r="BO15" s="13">
        <v>5</v>
      </c>
      <c r="BP15" s="13">
        <v>2</v>
      </c>
      <c r="BQ15" s="13">
        <v>0</v>
      </c>
      <c r="BR15" s="13">
        <v>3</v>
      </c>
      <c r="BS15" s="2"/>
      <c r="BT15" s="11">
        <v>946</v>
      </c>
      <c r="BU15" s="11">
        <v>1271</v>
      </c>
      <c r="BV15" s="11">
        <v>2217</v>
      </c>
      <c r="BW15" s="11">
        <v>828</v>
      </c>
      <c r="BX15" s="11">
        <v>1154</v>
      </c>
      <c r="BY15" s="11">
        <v>1982</v>
      </c>
      <c r="BZ15" s="11">
        <v>7432</v>
      </c>
      <c r="CA15" s="11">
        <v>17408</v>
      </c>
      <c r="CB15" s="11">
        <v>660</v>
      </c>
      <c r="CC15" s="11">
        <v>25500</v>
      </c>
      <c r="CD15" s="11">
        <v>4310</v>
      </c>
      <c r="CE15" s="11">
        <v>12789</v>
      </c>
      <c r="CF15" s="11">
        <v>325</v>
      </c>
      <c r="CG15" s="11">
        <v>17424</v>
      </c>
      <c r="CH15" s="11">
        <v>27717</v>
      </c>
      <c r="CI15" s="11">
        <v>19406</v>
      </c>
      <c r="CJ15" s="11">
        <v>3687</v>
      </c>
      <c r="CK15" s="11">
        <v>1842</v>
      </c>
      <c r="CL15" s="11">
        <v>71</v>
      </c>
      <c r="CM15" s="2"/>
      <c r="CN15" s="11">
        <v>3</v>
      </c>
      <c r="CO15" s="11">
        <v>1705</v>
      </c>
      <c r="CP15" s="2"/>
      <c r="CQ15" s="11">
        <v>21012</v>
      </c>
      <c r="CR15" s="11">
        <v>9318</v>
      </c>
      <c r="CS15" s="11" t="s">
        <v>10</v>
      </c>
    </row>
    <row r="16" spans="1:97" ht="15.75" customHeight="1" x14ac:dyDescent="0.2">
      <c r="A16" s="14" t="s">
        <v>42</v>
      </c>
      <c r="B16" s="2"/>
      <c r="C16" s="27">
        <v>1562189</v>
      </c>
      <c r="D16" s="27">
        <v>38024</v>
      </c>
      <c r="E16" s="27">
        <v>1600213</v>
      </c>
      <c r="F16" s="27">
        <v>7268713</v>
      </c>
      <c r="G16" s="27">
        <v>67915</v>
      </c>
      <c r="H16" s="27">
        <v>7336628</v>
      </c>
      <c r="I16" s="27">
        <v>3081811</v>
      </c>
      <c r="J16" s="27"/>
      <c r="K16" s="27">
        <v>3081811</v>
      </c>
      <c r="L16" s="27">
        <v>11912713</v>
      </c>
      <c r="M16" s="27">
        <v>105939</v>
      </c>
      <c r="N16" s="27">
        <v>12018652</v>
      </c>
      <c r="O16" s="2"/>
      <c r="P16" s="8">
        <v>417286</v>
      </c>
      <c r="Q16" s="8">
        <v>275527</v>
      </c>
      <c r="R16" s="8">
        <v>692813</v>
      </c>
      <c r="S16" s="8">
        <v>90009</v>
      </c>
      <c r="T16" s="8">
        <v>153</v>
      </c>
      <c r="U16" s="8">
        <v>90162</v>
      </c>
      <c r="V16" s="8">
        <v>138005</v>
      </c>
      <c r="W16" s="8">
        <v>37831</v>
      </c>
      <c r="X16" s="8">
        <v>175836</v>
      </c>
      <c r="Y16" s="8">
        <v>645300</v>
      </c>
      <c r="Z16" s="8">
        <v>313511</v>
      </c>
      <c r="AA16" s="8">
        <v>958811</v>
      </c>
      <c r="AB16" s="2"/>
      <c r="AC16" s="8">
        <v>5117582</v>
      </c>
      <c r="AD16" s="8">
        <v>704264</v>
      </c>
      <c r="AE16" s="8">
        <v>67201</v>
      </c>
      <c r="AF16" s="8">
        <v>5889047</v>
      </c>
      <c r="AG16" s="8">
        <v>674513</v>
      </c>
      <c r="AH16" s="8">
        <v>5833597</v>
      </c>
      <c r="AI16" s="8">
        <v>320</v>
      </c>
      <c r="AJ16" s="8">
        <v>6508430</v>
      </c>
      <c r="AK16" s="8">
        <v>93763</v>
      </c>
      <c r="AL16" s="8">
        <v>14738</v>
      </c>
      <c r="AM16" s="8">
        <v>108501</v>
      </c>
      <c r="AN16" s="8">
        <v>12423719</v>
      </c>
      <c r="AO16" s="8">
        <v>82259</v>
      </c>
      <c r="AP16" s="8">
        <v>12505978</v>
      </c>
      <c r="AQ16" s="2"/>
      <c r="AR16" s="8">
        <v>8141</v>
      </c>
      <c r="AS16" s="8">
        <v>2835</v>
      </c>
      <c r="AT16" s="8">
        <v>963</v>
      </c>
      <c r="AU16" s="2"/>
      <c r="AV16" s="15">
        <v>10420000</v>
      </c>
      <c r="AW16" s="8" t="s">
        <v>10</v>
      </c>
      <c r="AX16" s="15">
        <v>10420000</v>
      </c>
      <c r="AY16" s="15">
        <v>405000</v>
      </c>
      <c r="AZ16" s="15">
        <v>10825000</v>
      </c>
      <c r="BA16" s="15">
        <v>270000</v>
      </c>
      <c r="BB16" s="15">
        <v>12018652</v>
      </c>
      <c r="BC16" s="15">
        <v>23113652</v>
      </c>
      <c r="BD16" s="2"/>
      <c r="BE16" s="8">
        <v>113.6</v>
      </c>
      <c r="BF16" s="8">
        <v>9.9</v>
      </c>
      <c r="BG16" s="8">
        <v>123.5</v>
      </c>
      <c r="BH16" s="9"/>
      <c r="BI16" s="9"/>
      <c r="BJ16" s="9"/>
      <c r="BK16" s="9">
        <v>46.2</v>
      </c>
      <c r="BL16" s="9">
        <v>7.8</v>
      </c>
      <c r="BM16" s="9">
        <v>26.5</v>
      </c>
      <c r="BN16" s="9">
        <v>31.4</v>
      </c>
      <c r="BO16" s="9">
        <v>7</v>
      </c>
      <c r="BP16" s="9">
        <v>0.8</v>
      </c>
      <c r="BQ16" s="9">
        <v>3</v>
      </c>
      <c r="BR16" s="9">
        <v>1</v>
      </c>
      <c r="BS16" s="2"/>
      <c r="BT16" s="8">
        <v>1592</v>
      </c>
      <c r="BU16" s="8">
        <v>2428</v>
      </c>
      <c r="BV16" s="8">
        <v>4020</v>
      </c>
      <c r="BW16" s="8">
        <v>1494</v>
      </c>
      <c r="BX16" s="8">
        <v>2220</v>
      </c>
      <c r="BY16" s="8">
        <v>3714</v>
      </c>
      <c r="BZ16" s="8">
        <v>9277</v>
      </c>
      <c r="CA16" s="8">
        <v>38650</v>
      </c>
      <c r="CB16" s="8">
        <v>1626</v>
      </c>
      <c r="CC16" s="8">
        <v>49553</v>
      </c>
      <c r="CD16" s="8">
        <v>6469</v>
      </c>
      <c r="CE16" s="8">
        <v>29540</v>
      </c>
      <c r="CF16" s="8">
        <v>642</v>
      </c>
      <c r="CG16" s="8">
        <v>36651</v>
      </c>
      <c r="CH16" s="8">
        <v>53573</v>
      </c>
      <c r="CI16" s="8">
        <v>40365</v>
      </c>
      <c r="CJ16" s="8">
        <v>7415</v>
      </c>
      <c r="CK16" s="8">
        <v>5132</v>
      </c>
      <c r="CL16" s="8">
        <v>84</v>
      </c>
      <c r="CM16" s="2"/>
      <c r="CN16" s="8">
        <v>6</v>
      </c>
      <c r="CO16" s="8">
        <v>3672</v>
      </c>
      <c r="CP16" s="2"/>
      <c r="CQ16" s="8">
        <v>82765</v>
      </c>
      <c r="CR16" s="8">
        <v>51226</v>
      </c>
      <c r="CS16" s="8">
        <v>2583838</v>
      </c>
    </row>
    <row r="17" spans="1:97" ht="15.75" customHeight="1" x14ac:dyDescent="0.2">
      <c r="A17" s="10" t="s">
        <v>41</v>
      </c>
      <c r="B17" s="2"/>
      <c r="C17" s="28">
        <v>348296</v>
      </c>
      <c r="D17" s="28">
        <v>43304</v>
      </c>
      <c r="E17" s="28">
        <v>391600</v>
      </c>
      <c r="F17" s="28">
        <v>4711076</v>
      </c>
      <c r="G17" s="28">
        <v>17485</v>
      </c>
      <c r="H17" s="28">
        <v>4728561</v>
      </c>
      <c r="I17" s="28">
        <v>21358</v>
      </c>
      <c r="J17" s="28">
        <v>265</v>
      </c>
      <c r="K17" s="28">
        <v>21623</v>
      </c>
      <c r="L17" s="28">
        <v>5080730</v>
      </c>
      <c r="M17" s="28">
        <v>61054</v>
      </c>
      <c r="N17" s="28">
        <v>5141784</v>
      </c>
      <c r="O17" s="2"/>
      <c r="P17" s="11">
        <v>234511</v>
      </c>
      <c r="Q17" s="11">
        <v>357671</v>
      </c>
      <c r="R17" s="11">
        <v>592182</v>
      </c>
      <c r="S17" s="11">
        <v>43286</v>
      </c>
      <c r="T17" s="11">
        <v>8853</v>
      </c>
      <c r="U17" s="11">
        <v>52139</v>
      </c>
      <c r="V17" s="11">
        <v>10071</v>
      </c>
      <c r="W17" s="11">
        <v>11216</v>
      </c>
      <c r="X17" s="11">
        <v>21287</v>
      </c>
      <c r="Y17" s="11">
        <v>287868</v>
      </c>
      <c r="Z17" s="11">
        <v>377740</v>
      </c>
      <c r="AA17" s="11">
        <v>665608</v>
      </c>
      <c r="AB17" s="2"/>
      <c r="AC17" s="11">
        <v>2167867</v>
      </c>
      <c r="AD17" s="11">
        <v>109126</v>
      </c>
      <c r="AE17" s="11">
        <v>138055</v>
      </c>
      <c r="AF17" s="11">
        <v>2415048</v>
      </c>
      <c r="AG17" s="11">
        <v>228849</v>
      </c>
      <c r="AH17" s="11">
        <v>2141333</v>
      </c>
      <c r="AI17" s="11">
        <v>0</v>
      </c>
      <c r="AJ17" s="11">
        <v>2370182</v>
      </c>
      <c r="AK17" s="11">
        <v>3049</v>
      </c>
      <c r="AL17" s="11">
        <v>0</v>
      </c>
      <c r="AM17" s="11">
        <v>3049</v>
      </c>
      <c r="AN17" s="11">
        <v>4650224</v>
      </c>
      <c r="AO17" s="11">
        <v>138055</v>
      </c>
      <c r="AP17" s="11">
        <v>4788279</v>
      </c>
      <c r="AQ17" s="2"/>
      <c r="AR17" s="11">
        <v>331</v>
      </c>
      <c r="AS17" s="11">
        <v>856</v>
      </c>
      <c r="AT17" s="11">
        <v>179</v>
      </c>
      <c r="AU17" s="2"/>
      <c r="AV17" s="12">
        <v>4171068</v>
      </c>
      <c r="AW17" s="12">
        <v>0</v>
      </c>
      <c r="AX17" s="12">
        <v>4171068</v>
      </c>
      <c r="AY17" s="12">
        <v>371947</v>
      </c>
      <c r="AZ17" s="12">
        <v>4543015</v>
      </c>
      <c r="BA17" s="12">
        <v>526783</v>
      </c>
      <c r="BB17" s="12">
        <v>5141784</v>
      </c>
      <c r="BC17" s="12">
        <v>10211582</v>
      </c>
      <c r="BD17" s="2"/>
      <c r="BE17" s="11">
        <v>42.5</v>
      </c>
      <c r="BF17" s="11">
        <v>0</v>
      </c>
      <c r="BG17" s="11">
        <v>42.5</v>
      </c>
      <c r="BH17" s="13">
        <v>0</v>
      </c>
      <c r="BI17" s="13">
        <v>0</v>
      </c>
      <c r="BJ17" s="13">
        <v>0</v>
      </c>
      <c r="BK17" s="13">
        <v>3</v>
      </c>
      <c r="BL17" s="13">
        <v>15.2</v>
      </c>
      <c r="BM17" s="13">
        <v>10.3</v>
      </c>
      <c r="BN17" s="13">
        <v>8</v>
      </c>
      <c r="BO17" s="13">
        <v>1</v>
      </c>
      <c r="BP17" s="13">
        <v>2</v>
      </c>
      <c r="BQ17" s="13">
        <v>2</v>
      </c>
      <c r="BR17" s="13">
        <v>1</v>
      </c>
      <c r="BS17" s="2"/>
      <c r="BT17" s="11">
        <v>858</v>
      </c>
      <c r="BU17" s="11">
        <v>1136</v>
      </c>
      <c r="BV17" s="11">
        <v>1994</v>
      </c>
      <c r="BW17" s="11">
        <v>726</v>
      </c>
      <c r="BX17" s="11">
        <v>1058</v>
      </c>
      <c r="BY17" s="11">
        <v>1784</v>
      </c>
      <c r="BZ17" s="11">
        <v>4977</v>
      </c>
      <c r="CA17" s="11">
        <v>14809</v>
      </c>
      <c r="CB17" s="11">
        <v>894</v>
      </c>
      <c r="CC17" s="11">
        <v>20680</v>
      </c>
      <c r="CD17" s="11">
        <v>2977</v>
      </c>
      <c r="CE17" s="11">
        <v>11578</v>
      </c>
      <c r="CF17" s="11">
        <v>542</v>
      </c>
      <c r="CG17" s="11">
        <v>15097</v>
      </c>
      <c r="CH17" s="11">
        <v>22674</v>
      </c>
      <c r="CI17" s="11">
        <v>16881</v>
      </c>
      <c r="CJ17" s="11">
        <v>3037</v>
      </c>
      <c r="CK17" s="11">
        <v>1899</v>
      </c>
      <c r="CL17" s="11">
        <v>192</v>
      </c>
      <c r="CM17" s="2"/>
      <c r="CN17" s="11">
        <v>2</v>
      </c>
      <c r="CO17" s="11">
        <v>1588</v>
      </c>
      <c r="CP17" s="2"/>
      <c r="CQ17" s="11">
        <v>42549</v>
      </c>
      <c r="CR17" s="11">
        <v>878</v>
      </c>
      <c r="CS17" s="11" t="s">
        <v>10</v>
      </c>
    </row>
    <row r="18" spans="1:97" ht="15.75" customHeight="1" x14ac:dyDescent="0.2">
      <c r="A18" s="14" t="s">
        <v>40</v>
      </c>
      <c r="B18" s="2"/>
      <c r="C18" s="27">
        <v>2607078</v>
      </c>
      <c r="D18" s="27">
        <v>239456</v>
      </c>
      <c r="E18" s="27">
        <v>2846534</v>
      </c>
      <c r="F18" s="27">
        <v>8091515</v>
      </c>
      <c r="G18" s="27">
        <v>91145</v>
      </c>
      <c r="H18" s="27">
        <v>8182660</v>
      </c>
      <c r="I18" s="27">
        <v>2386381</v>
      </c>
      <c r="J18" s="27">
        <v>363</v>
      </c>
      <c r="K18" s="27">
        <v>2386744</v>
      </c>
      <c r="L18" s="27">
        <v>13084974</v>
      </c>
      <c r="M18" s="27">
        <v>330964</v>
      </c>
      <c r="N18" s="27">
        <v>13415938</v>
      </c>
      <c r="O18" s="2"/>
      <c r="P18" s="8">
        <v>1389039</v>
      </c>
      <c r="Q18" s="8">
        <v>1121216</v>
      </c>
      <c r="R18" s="8">
        <v>2510255</v>
      </c>
      <c r="S18" s="8">
        <v>115420</v>
      </c>
      <c r="T18" s="8">
        <v>235</v>
      </c>
      <c r="U18" s="8">
        <v>115655</v>
      </c>
      <c r="V18" s="8">
        <v>88082</v>
      </c>
      <c r="W18" s="8">
        <v>70215</v>
      </c>
      <c r="X18" s="8">
        <v>158297</v>
      </c>
      <c r="Y18" s="8">
        <v>1592541</v>
      </c>
      <c r="Z18" s="8">
        <v>1191666</v>
      </c>
      <c r="AA18" s="8">
        <v>2784207</v>
      </c>
      <c r="AB18" s="2"/>
      <c r="AC18" s="8" t="s">
        <v>10</v>
      </c>
      <c r="AD18" s="8">
        <v>323977</v>
      </c>
      <c r="AE18" s="8">
        <v>157483</v>
      </c>
      <c r="AF18" s="8">
        <v>481460</v>
      </c>
      <c r="AG18" s="8" t="s">
        <v>10</v>
      </c>
      <c r="AH18" s="8">
        <v>3746253</v>
      </c>
      <c r="AI18" s="8">
        <v>791</v>
      </c>
      <c r="AJ18" s="8">
        <v>3747044</v>
      </c>
      <c r="AK18" s="8">
        <v>84003</v>
      </c>
      <c r="AL18" s="8">
        <v>5763</v>
      </c>
      <c r="AM18" s="8">
        <v>89766</v>
      </c>
      <c r="AN18" s="8">
        <v>4154233</v>
      </c>
      <c r="AO18" s="8">
        <v>164037</v>
      </c>
      <c r="AP18" s="8">
        <v>4318270</v>
      </c>
      <c r="AQ18" s="2"/>
      <c r="AR18" s="8">
        <v>3826</v>
      </c>
      <c r="AS18" s="8">
        <v>1404</v>
      </c>
      <c r="AT18" s="8">
        <v>1834</v>
      </c>
      <c r="AU18" s="2"/>
      <c r="AV18" s="15">
        <v>9130333</v>
      </c>
      <c r="AW18" s="15">
        <v>202424</v>
      </c>
      <c r="AX18" s="15">
        <v>9332757</v>
      </c>
      <c r="AY18" s="15">
        <v>1544004</v>
      </c>
      <c r="AZ18" s="15">
        <v>10876761</v>
      </c>
      <c r="BA18" s="15">
        <v>805264</v>
      </c>
      <c r="BB18" s="15">
        <v>13415938</v>
      </c>
      <c r="BC18" s="15">
        <v>25097963</v>
      </c>
      <c r="BD18" s="2"/>
      <c r="BE18" s="8">
        <v>102.9</v>
      </c>
      <c r="BF18" s="8" t="s">
        <v>10</v>
      </c>
      <c r="BG18" s="8">
        <v>102.9</v>
      </c>
      <c r="BH18" s="9">
        <v>0</v>
      </c>
      <c r="BI18" s="9">
        <v>0</v>
      </c>
      <c r="BJ18" s="9">
        <v>0</v>
      </c>
      <c r="BK18" s="9">
        <v>11.5</v>
      </c>
      <c r="BL18" s="9">
        <v>22.6</v>
      </c>
      <c r="BM18" s="9">
        <v>31.1</v>
      </c>
      <c r="BN18" s="9">
        <v>19.7</v>
      </c>
      <c r="BO18" s="9">
        <v>10</v>
      </c>
      <c r="BP18" s="9">
        <v>1</v>
      </c>
      <c r="BQ18" s="9">
        <v>4</v>
      </c>
      <c r="BR18" s="9">
        <v>3</v>
      </c>
      <c r="BS18" s="2"/>
      <c r="BT18" s="8">
        <v>1413</v>
      </c>
      <c r="BU18" s="8">
        <v>1742</v>
      </c>
      <c r="BV18" s="8">
        <v>3155</v>
      </c>
      <c r="BW18" s="8">
        <v>1220</v>
      </c>
      <c r="BX18" s="8">
        <v>1604</v>
      </c>
      <c r="BY18" s="8">
        <v>2824</v>
      </c>
      <c r="BZ18" s="8">
        <v>8633</v>
      </c>
      <c r="CA18" s="8">
        <v>29688</v>
      </c>
      <c r="CB18" s="8">
        <v>451</v>
      </c>
      <c r="CC18" s="8">
        <v>38772</v>
      </c>
      <c r="CD18" s="8">
        <v>5496</v>
      </c>
      <c r="CE18" s="8">
        <v>23373</v>
      </c>
      <c r="CF18" s="8">
        <v>159</v>
      </c>
      <c r="CG18" s="8">
        <v>29028</v>
      </c>
      <c r="CH18" s="8">
        <v>41927</v>
      </c>
      <c r="CI18" s="8">
        <v>31852</v>
      </c>
      <c r="CJ18" s="8">
        <v>3649</v>
      </c>
      <c r="CK18" s="8">
        <v>3014</v>
      </c>
      <c r="CL18" s="8">
        <v>27935</v>
      </c>
      <c r="CM18" s="2"/>
      <c r="CN18" s="8">
        <v>3</v>
      </c>
      <c r="CO18" s="8" t="s">
        <v>10</v>
      </c>
      <c r="CP18" s="2"/>
      <c r="CQ18" s="8" t="s">
        <v>10</v>
      </c>
      <c r="CR18" s="8" t="s">
        <v>10</v>
      </c>
      <c r="CS18" s="8" t="s">
        <v>10</v>
      </c>
    </row>
    <row r="19" spans="1:97" ht="15.75" customHeight="1" x14ac:dyDescent="0.2">
      <c r="A19" s="10" t="s">
        <v>39</v>
      </c>
      <c r="B19" s="2"/>
      <c r="C19" s="28">
        <v>1294979</v>
      </c>
      <c r="D19" s="28">
        <v>385694</v>
      </c>
      <c r="E19" s="28">
        <v>1680673</v>
      </c>
      <c r="F19" s="28">
        <v>6556105</v>
      </c>
      <c r="G19" s="28">
        <v>348938</v>
      </c>
      <c r="H19" s="28">
        <v>6905043</v>
      </c>
      <c r="I19" s="28">
        <v>5559782</v>
      </c>
      <c r="J19" s="28">
        <v>577</v>
      </c>
      <c r="K19" s="28">
        <v>5560359</v>
      </c>
      <c r="L19" s="28">
        <v>13410866</v>
      </c>
      <c r="M19" s="28">
        <v>735209</v>
      </c>
      <c r="N19" s="28">
        <v>14146075</v>
      </c>
      <c r="O19" s="2"/>
      <c r="P19" s="11">
        <v>876292</v>
      </c>
      <c r="Q19" s="11">
        <v>643027</v>
      </c>
      <c r="R19" s="11">
        <v>1519319</v>
      </c>
      <c r="S19" s="11">
        <v>74889</v>
      </c>
      <c r="T19" s="11">
        <v>1304</v>
      </c>
      <c r="U19" s="11">
        <v>76193</v>
      </c>
      <c r="V19" s="11">
        <v>71702</v>
      </c>
      <c r="W19" s="11">
        <v>20467</v>
      </c>
      <c r="X19" s="11">
        <v>92169</v>
      </c>
      <c r="Y19" s="11">
        <v>1022883</v>
      </c>
      <c r="Z19" s="11">
        <v>664798</v>
      </c>
      <c r="AA19" s="11">
        <v>1687681</v>
      </c>
      <c r="AB19" s="2"/>
      <c r="AC19" s="11">
        <v>6699935</v>
      </c>
      <c r="AD19" s="11" t="s">
        <v>10</v>
      </c>
      <c r="AE19" s="11">
        <v>146130</v>
      </c>
      <c r="AF19" s="11">
        <v>6846065</v>
      </c>
      <c r="AG19" s="11">
        <v>4970638</v>
      </c>
      <c r="AH19" s="11" t="s">
        <v>10</v>
      </c>
      <c r="AI19" s="11">
        <v>530</v>
      </c>
      <c r="AJ19" s="11">
        <v>4971168</v>
      </c>
      <c r="AK19" s="11">
        <v>195256</v>
      </c>
      <c r="AL19" s="11">
        <v>1328</v>
      </c>
      <c r="AM19" s="11">
        <v>196584</v>
      </c>
      <c r="AN19" s="11">
        <v>11865829</v>
      </c>
      <c r="AO19" s="11">
        <v>147988</v>
      </c>
      <c r="AP19" s="11">
        <v>12013817</v>
      </c>
      <c r="AQ19" s="2"/>
      <c r="AR19" s="11">
        <v>5349</v>
      </c>
      <c r="AS19" s="11">
        <v>3093</v>
      </c>
      <c r="AT19" s="11">
        <v>6678</v>
      </c>
      <c r="AU19" s="2"/>
      <c r="AV19" s="12">
        <v>13234135</v>
      </c>
      <c r="AW19" s="11" t="s">
        <v>10</v>
      </c>
      <c r="AX19" s="12">
        <v>13234135</v>
      </c>
      <c r="AY19" s="12">
        <v>616599</v>
      </c>
      <c r="AZ19" s="12">
        <v>13850734</v>
      </c>
      <c r="BA19" s="12">
        <v>1296454</v>
      </c>
      <c r="BB19" s="12">
        <v>14146075</v>
      </c>
      <c r="BC19" s="12">
        <v>29293263</v>
      </c>
      <c r="BD19" s="2"/>
      <c r="BE19" s="11">
        <v>112.2</v>
      </c>
      <c r="BF19" s="11">
        <v>2.4</v>
      </c>
      <c r="BG19" s="11">
        <v>114.6</v>
      </c>
      <c r="BH19" s="13">
        <v>0</v>
      </c>
      <c r="BI19" s="13">
        <v>1.6</v>
      </c>
      <c r="BJ19" s="13">
        <v>4.7</v>
      </c>
      <c r="BK19" s="13">
        <v>18.600000000000001</v>
      </c>
      <c r="BL19" s="13">
        <v>24.1</v>
      </c>
      <c r="BM19" s="13">
        <v>25.2</v>
      </c>
      <c r="BN19" s="13">
        <v>21.8</v>
      </c>
      <c r="BO19" s="13">
        <v>10.5</v>
      </c>
      <c r="BP19" s="13">
        <v>5</v>
      </c>
      <c r="BQ19" s="13">
        <v>2.2000000000000002</v>
      </c>
      <c r="BR19" s="13">
        <v>1</v>
      </c>
      <c r="BS19" s="2"/>
      <c r="BT19" s="11">
        <v>1446</v>
      </c>
      <c r="BU19" s="11">
        <v>1851</v>
      </c>
      <c r="BV19" s="11">
        <v>3297</v>
      </c>
      <c r="BW19" s="11">
        <v>1351</v>
      </c>
      <c r="BX19" s="11">
        <v>1709</v>
      </c>
      <c r="BY19" s="11">
        <v>3060</v>
      </c>
      <c r="BZ19" s="11">
        <v>11235</v>
      </c>
      <c r="CA19" s="11">
        <v>32965</v>
      </c>
      <c r="CB19" s="11">
        <v>1123</v>
      </c>
      <c r="CC19" s="11">
        <v>45323</v>
      </c>
      <c r="CD19" s="11">
        <v>7215</v>
      </c>
      <c r="CE19" s="11">
        <v>25195</v>
      </c>
      <c r="CF19" s="11">
        <v>617</v>
      </c>
      <c r="CG19" s="11">
        <v>33027</v>
      </c>
      <c r="CH19" s="11">
        <v>48620</v>
      </c>
      <c r="CI19" s="11">
        <v>36087</v>
      </c>
      <c r="CJ19" s="11">
        <v>3878</v>
      </c>
      <c r="CK19" s="11">
        <v>2878</v>
      </c>
      <c r="CL19" s="11">
        <v>7741</v>
      </c>
      <c r="CM19" s="2"/>
      <c r="CN19" s="11">
        <v>1</v>
      </c>
      <c r="CO19" s="11">
        <v>2200</v>
      </c>
      <c r="CP19" s="2"/>
      <c r="CQ19" s="11">
        <v>75217</v>
      </c>
      <c r="CR19" s="11">
        <v>62124</v>
      </c>
      <c r="CS19" s="11">
        <v>0</v>
      </c>
    </row>
    <row r="20" spans="1:97" ht="15.75" customHeight="1" x14ac:dyDescent="0.2">
      <c r="A20" s="14" t="s">
        <v>38</v>
      </c>
      <c r="B20" s="2"/>
      <c r="C20" s="27">
        <v>4208573</v>
      </c>
      <c r="D20" s="27">
        <v>1528024</v>
      </c>
      <c r="E20" s="27">
        <v>5736597</v>
      </c>
      <c r="F20" s="27">
        <v>17892804</v>
      </c>
      <c r="G20" s="27">
        <v>712624</v>
      </c>
      <c r="H20" s="27">
        <v>18605428</v>
      </c>
      <c r="I20" s="27">
        <v>0</v>
      </c>
      <c r="J20" s="27">
        <v>0</v>
      </c>
      <c r="K20" s="27">
        <v>0</v>
      </c>
      <c r="L20" s="27">
        <v>22101377</v>
      </c>
      <c r="M20" s="27">
        <v>2240648</v>
      </c>
      <c r="N20" s="27">
        <v>24342025</v>
      </c>
      <c r="O20" s="2"/>
      <c r="P20" s="8">
        <v>1873517</v>
      </c>
      <c r="Q20" s="8">
        <v>1468237</v>
      </c>
      <c r="R20" s="8">
        <v>3341754</v>
      </c>
      <c r="S20" s="8">
        <v>108279</v>
      </c>
      <c r="T20" s="8">
        <v>1613</v>
      </c>
      <c r="U20" s="8">
        <v>109892</v>
      </c>
      <c r="V20" s="8">
        <v>271806</v>
      </c>
      <c r="W20" s="8">
        <v>75532</v>
      </c>
      <c r="X20" s="8">
        <v>347338</v>
      </c>
      <c r="Y20" s="8">
        <v>2253602</v>
      </c>
      <c r="Z20" s="8">
        <v>1545382</v>
      </c>
      <c r="AA20" s="8">
        <v>3798984</v>
      </c>
      <c r="AB20" s="2"/>
      <c r="AC20" s="8">
        <v>5087072</v>
      </c>
      <c r="AD20" s="8">
        <v>2426324</v>
      </c>
      <c r="AE20" s="8">
        <v>679143</v>
      </c>
      <c r="AF20" s="8">
        <v>8192539</v>
      </c>
      <c r="AG20" s="8">
        <v>2860695</v>
      </c>
      <c r="AH20" s="8">
        <v>7390036</v>
      </c>
      <c r="AI20" s="8">
        <v>1295</v>
      </c>
      <c r="AJ20" s="8">
        <v>10252026</v>
      </c>
      <c r="AK20" s="8" t="s">
        <v>10</v>
      </c>
      <c r="AL20" s="8">
        <v>34565</v>
      </c>
      <c r="AM20" s="8">
        <v>34565</v>
      </c>
      <c r="AN20" s="8">
        <v>17764127</v>
      </c>
      <c r="AO20" s="8">
        <v>715003</v>
      </c>
      <c r="AP20" s="8">
        <v>18479130</v>
      </c>
      <c r="AQ20" s="2"/>
      <c r="AR20" s="8">
        <v>9046</v>
      </c>
      <c r="AS20" s="8">
        <v>9791</v>
      </c>
      <c r="AT20" s="8">
        <v>9553</v>
      </c>
      <c r="AU20" s="2"/>
      <c r="AV20" s="15">
        <v>19907996</v>
      </c>
      <c r="AW20" s="15">
        <v>1408409</v>
      </c>
      <c r="AX20" s="15">
        <v>21316405</v>
      </c>
      <c r="AY20" s="15">
        <v>2225739</v>
      </c>
      <c r="AZ20" s="15">
        <v>23542144</v>
      </c>
      <c r="BA20" s="15">
        <v>4472488</v>
      </c>
      <c r="BB20" s="15">
        <v>24342025</v>
      </c>
      <c r="BC20" s="15">
        <v>52356657</v>
      </c>
      <c r="BD20" s="2"/>
      <c r="BE20" s="8">
        <v>200.8</v>
      </c>
      <c r="BF20" s="8">
        <v>5.8</v>
      </c>
      <c r="BG20" s="8">
        <v>206.6</v>
      </c>
      <c r="BH20" s="9"/>
      <c r="BI20" s="9">
        <v>0.2</v>
      </c>
      <c r="BJ20" s="9">
        <v>19.3</v>
      </c>
      <c r="BK20" s="9">
        <v>44</v>
      </c>
      <c r="BL20" s="9">
        <v>35</v>
      </c>
      <c r="BM20" s="9">
        <v>16.600000000000001</v>
      </c>
      <c r="BN20" s="9">
        <v>60.6</v>
      </c>
      <c r="BO20" s="9">
        <v>15.1</v>
      </c>
      <c r="BP20" s="9">
        <v>10</v>
      </c>
      <c r="BQ20" s="9">
        <v>5.8</v>
      </c>
      <c r="BR20" s="9">
        <v>1</v>
      </c>
      <c r="BS20" s="2"/>
      <c r="BT20" s="8">
        <v>3611</v>
      </c>
      <c r="BU20" s="8">
        <v>4449</v>
      </c>
      <c r="BV20" s="8">
        <v>8060</v>
      </c>
      <c r="BW20" s="8">
        <v>3225</v>
      </c>
      <c r="BX20" s="8">
        <v>4115</v>
      </c>
      <c r="BY20" s="8">
        <v>7340</v>
      </c>
      <c r="BZ20" s="8">
        <v>27520</v>
      </c>
      <c r="CA20" s="8">
        <v>58758</v>
      </c>
      <c r="CB20" s="8">
        <v>475</v>
      </c>
      <c r="CC20" s="8">
        <v>86753</v>
      </c>
      <c r="CD20" s="8">
        <v>19949</v>
      </c>
      <c r="CE20" s="8">
        <v>49999</v>
      </c>
      <c r="CF20" s="8">
        <v>138</v>
      </c>
      <c r="CG20" s="8">
        <v>70086</v>
      </c>
      <c r="CH20" s="8">
        <v>94813</v>
      </c>
      <c r="CI20" s="8">
        <v>77426</v>
      </c>
      <c r="CJ20" s="8">
        <v>6003</v>
      </c>
      <c r="CK20" s="8">
        <v>2956</v>
      </c>
      <c r="CL20" s="8">
        <v>304</v>
      </c>
      <c r="CM20" s="2"/>
      <c r="CN20" s="8">
        <v>6</v>
      </c>
      <c r="CO20" s="8">
        <v>6379</v>
      </c>
      <c r="CP20" s="2"/>
      <c r="CQ20" s="8">
        <v>54966</v>
      </c>
      <c r="CR20" s="8">
        <v>225900</v>
      </c>
      <c r="CS20" s="8">
        <v>355641</v>
      </c>
    </row>
    <row r="21" spans="1:97" ht="15.75" customHeight="1" x14ac:dyDescent="0.2">
      <c r="A21" s="10" t="s">
        <v>37</v>
      </c>
      <c r="B21" s="2"/>
      <c r="C21" s="28">
        <v>539228.25</v>
      </c>
      <c r="D21" s="28">
        <v>231452.12</v>
      </c>
      <c r="E21" s="28">
        <v>770680.37</v>
      </c>
      <c r="F21" s="28">
        <v>4534264.42</v>
      </c>
      <c r="G21" s="28">
        <v>93890.73</v>
      </c>
      <c r="H21" s="28">
        <v>4628155.1500000004</v>
      </c>
      <c r="I21" s="28">
        <v>76691.64</v>
      </c>
      <c r="J21" s="28">
        <v>6185.04</v>
      </c>
      <c r="K21" s="28">
        <v>82876.679999999993</v>
      </c>
      <c r="L21" s="28">
        <v>5150184.3099999996</v>
      </c>
      <c r="M21" s="28">
        <v>331527.89</v>
      </c>
      <c r="N21" s="28">
        <v>5481712</v>
      </c>
      <c r="O21" s="2"/>
      <c r="P21" s="11">
        <v>349661</v>
      </c>
      <c r="Q21" s="11">
        <v>353744</v>
      </c>
      <c r="R21" s="11">
        <v>703405</v>
      </c>
      <c r="S21" s="11">
        <v>63132</v>
      </c>
      <c r="T21" s="11">
        <v>305</v>
      </c>
      <c r="U21" s="11">
        <v>63437</v>
      </c>
      <c r="V21" s="11">
        <v>60079</v>
      </c>
      <c r="W21" s="11">
        <v>10080</v>
      </c>
      <c r="X21" s="11">
        <v>70159</v>
      </c>
      <c r="Y21" s="11">
        <v>472872</v>
      </c>
      <c r="Z21" s="11">
        <v>364129</v>
      </c>
      <c r="AA21" s="11">
        <v>837001</v>
      </c>
      <c r="AB21" s="2"/>
      <c r="AC21" s="11">
        <v>2776889</v>
      </c>
      <c r="AD21" s="11">
        <v>6130</v>
      </c>
      <c r="AE21" s="11">
        <v>37072</v>
      </c>
      <c r="AF21" s="11">
        <v>2820091</v>
      </c>
      <c r="AG21" s="11">
        <v>2464507</v>
      </c>
      <c r="AH21" s="11">
        <v>115351</v>
      </c>
      <c r="AI21" s="11"/>
      <c r="AJ21" s="11">
        <v>2579858</v>
      </c>
      <c r="AK21" s="11">
        <v>9562</v>
      </c>
      <c r="AL21" s="11">
        <v>1270</v>
      </c>
      <c r="AM21" s="11">
        <v>10832</v>
      </c>
      <c r="AN21" s="11">
        <v>5372439</v>
      </c>
      <c r="AO21" s="11">
        <v>38342</v>
      </c>
      <c r="AP21" s="11">
        <v>5410781</v>
      </c>
      <c r="AQ21" s="2"/>
      <c r="AR21" s="11">
        <v>5311</v>
      </c>
      <c r="AS21" s="11">
        <v>7061</v>
      </c>
      <c r="AT21" s="11">
        <v>4258</v>
      </c>
      <c r="AU21" s="2"/>
      <c r="AV21" s="12">
        <v>3367257.76</v>
      </c>
      <c r="AW21" s="12">
        <v>5223.68</v>
      </c>
      <c r="AX21" s="12">
        <v>3372481.44</v>
      </c>
      <c r="AY21" s="12">
        <v>452590.31</v>
      </c>
      <c r="AZ21" s="12">
        <v>3825071.31</v>
      </c>
      <c r="BA21" s="12">
        <v>395110.38</v>
      </c>
      <c r="BB21" s="12">
        <v>5481712.2000000002</v>
      </c>
      <c r="BC21" s="12">
        <v>9701893.5800000001</v>
      </c>
      <c r="BD21" s="2"/>
      <c r="BE21" s="11">
        <v>34</v>
      </c>
      <c r="BF21" s="11">
        <v>2</v>
      </c>
      <c r="BG21" s="11">
        <v>36</v>
      </c>
      <c r="BH21" s="13">
        <v>0</v>
      </c>
      <c r="BI21" s="13">
        <v>0</v>
      </c>
      <c r="BJ21" s="13">
        <v>0.4</v>
      </c>
      <c r="BK21" s="13">
        <v>9.6</v>
      </c>
      <c r="BL21" s="13">
        <v>6.8</v>
      </c>
      <c r="BM21" s="13">
        <v>10.5</v>
      </c>
      <c r="BN21" s="13">
        <v>5.7</v>
      </c>
      <c r="BO21" s="13">
        <v>1</v>
      </c>
      <c r="BP21" s="13">
        <v>1</v>
      </c>
      <c r="BQ21" s="13">
        <v>1</v>
      </c>
      <c r="BR21" s="13">
        <v>0</v>
      </c>
      <c r="BS21" s="2"/>
      <c r="BT21" s="11">
        <v>577</v>
      </c>
      <c r="BU21" s="11">
        <v>943</v>
      </c>
      <c r="BV21" s="11">
        <v>1520</v>
      </c>
      <c r="BW21" s="11">
        <v>532</v>
      </c>
      <c r="BX21" s="11">
        <v>836</v>
      </c>
      <c r="BY21" s="11">
        <v>1368</v>
      </c>
      <c r="BZ21" s="11">
        <v>3888</v>
      </c>
      <c r="CA21" s="11">
        <v>19865</v>
      </c>
      <c r="CB21" s="11">
        <v>1643</v>
      </c>
      <c r="CC21" s="11">
        <v>25396</v>
      </c>
      <c r="CD21" s="11">
        <v>2729</v>
      </c>
      <c r="CE21" s="11">
        <v>13750</v>
      </c>
      <c r="CF21" s="11">
        <v>929</v>
      </c>
      <c r="CG21" s="11">
        <v>17408</v>
      </c>
      <c r="CH21" s="11">
        <v>26916</v>
      </c>
      <c r="CI21" s="11">
        <v>18776</v>
      </c>
      <c r="CJ21" s="11">
        <v>2965</v>
      </c>
      <c r="CK21" s="11">
        <v>2567</v>
      </c>
      <c r="CL21" s="11">
        <v>2634</v>
      </c>
      <c r="CM21" s="2"/>
      <c r="CN21" s="11">
        <v>3</v>
      </c>
      <c r="CO21" s="11">
        <v>1483</v>
      </c>
      <c r="CP21" s="2"/>
      <c r="CQ21" s="11">
        <v>15577</v>
      </c>
      <c r="CR21" s="11">
        <v>29612</v>
      </c>
      <c r="CS21" s="11">
        <v>577171</v>
      </c>
    </row>
    <row r="22" spans="1:97" ht="15.75" customHeight="1" x14ac:dyDescent="0.2">
      <c r="A22" s="14" t="s">
        <v>36</v>
      </c>
      <c r="B22" s="2"/>
      <c r="C22" s="27">
        <v>4024922</v>
      </c>
      <c r="D22" s="27">
        <v>406155</v>
      </c>
      <c r="E22" s="27">
        <v>4431077</v>
      </c>
      <c r="F22" s="27">
        <v>10428225</v>
      </c>
      <c r="G22" s="27">
        <v>81147</v>
      </c>
      <c r="H22" s="27">
        <v>10509372</v>
      </c>
      <c r="I22" s="27">
        <v>523958</v>
      </c>
      <c r="J22" s="27">
        <v>31305</v>
      </c>
      <c r="K22" s="27">
        <v>555263</v>
      </c>
      <c r="L22" s="27">
        <v>14977105</v>
      </c>
      <c r="M22" s="27">
        <v>518607</v>
      </c>
      <c r="N22" s="27">
        <v>15495712</v>
      </c>
      <c r="O22" s="2"/>
      <c r="P22" s="8">
        <v>959988</v>
      </c>
      <c r="Q22" s="8">
        <v>215758</v>
      </c>
      <c r="R22" s="8">
        <v>1175746</v>
      </c>
      <c r="S22" s="8">
        <v>68639</v>
      </c>
      <c r="T22" s="8">
        <v>349</v>
      </c>
      <c r="U22" s="8">
        <v>68988</v>
      </c>
      <c r="V22" s="8">
        <v>383178</v>
      </c>
      <c r="W22" s="8">
        <v>18046</v>
      </c>
      <c r="X22" s="8">
        <v>401224</v>
      </c>
      <c r="Y22" s="8">
        <v>1411805</v>
      </c>
      <c r="Z22" s="8">
        <v>234153</v>
      </c>
      <c r="AA22" s="8">
        <v>1645958</v>
      </c>
      <c r="AB22" s="2"/>
      <c r="AC22" s="8">
        <v>11777544</v>
      </c>
      <c r="AD22" s="8">
        <v>99664</v>
      </c>
      <c r="AE22" s="8">
        <v>140026</v>
      </c>
      <c r="AF22" s="8">
        <v>12017234</v>
      </c>
      <c r="AG22" s="8">
        <v>3028006</v>
      </c>
      <c r="AH22" s="8">
        <v>2285024</v>
      </c>
      <c r="AI22" s="8">
        <v>0</v>
      </c>
      <c r="AJ22" s="8">
        <v>5313030</v>
      </c>
      <c r="AK22" s="8">
        <v>246484</v>
      </c>
      <c r="AL22" s="8">
        <v>5516</v>
      </c>
      <c r="AM22" s="8">
        <v>252000</v>
      </c>
      <c r="AN22" s="8">
        <v>17436722</v>
      </c>
      <c r="AO22" s="8">
        <v>145542</v>
      </c>
      <c r="AP22" s="8">
        <v>17582264</v>
      </c>
      <c r="AQ22" s="2"/>
      <c r="AR22" s="8">
        <v>6986</v>
      </c>
      <c r="AS22" s="8">
        <v>3488</v>
      </c>
      <c r="AT22" s="8">
        <v>3490</v>
      </c>
      <c r="AU22" s="2"/>
      <c r="AV22" s="15">
        <v>5740047</v>
      </c>
      <c r="AW22" s="15">
        <v>1421128</v>
      </c>
      <c r="AX22" s="15">
        <v>7161175</v>
      </c>
      <c r="AY22" s="15">
        <v>27167</v>
      </c>
      <c r="AZ22" s="15">
        <v>7188342</v>
      </c>
      <c r="BA22" s="15">
        <v>966186</v>
      </c>
      <c r="BB22" s="15">
        <v>15495712</v>
      </c>
      <c r="BC22" s="15">
        <v>23650240</v>
      </c>
      <c r="BD22" s="2"/>
      <c r="BE22" s="8">
        <v>114.1</v>
      </c>
      <c r="BF22" s="8">
        <v>6.1</v>
      </c>
      <c r="BG22" s="8">
        <v>120.2</v>
      </c>
      <c r="BH22" s="9">
        <v>0</v>
      </c>
      <c r="BI22" s="9">
        <v>0</v>
      </c>
      <c r="BJ22" s="9">
        <v>19.8</v>
      </c>
      <c r="BK22" s="9">
        <v>19.600000000000001</v>
      </c>
      <c r="BL22" s="9">
        <v>29.6</v>
      </c>
      <c r="BM22" s="9">
        <v>11.7</v>
      </c>
      <c r="BN22" s="9">
        <v>24.2</v>
      </c>
      <c r="BO22" s="9">
        <v>8.6</v>
      </c>
      <c r="BP22" s="9">
        <v>1</v>
      </c>
      <c r="BQ22" s="9">
        <v>5</v>
      </c>
      <c r="BR22" s="9">
        <v>3</v>
      </c>
      <c r="BS22" s="2"/>
      <c r="BT22" s="8">
        <v>2157</v>
      </c>
      <c r="BU22" s="8">
        <v>2542</v>
      </c>
      <c r="BV22" s="8">
        <v>4699</v>
      </c>
      <c r="BW22" s="8">
        <v>1536</v>
      </c>
      <c r="BX22" s="8">
        <v>2350</v>
      </c>
      <c r="BY22" s="8">
        <v>3886</v>
      </c>
      <c r="BZ22" s="8">
        <v>8135</v>
      </c>
      <c r="CA22" s="8">
        <v>43191</v>
      </c>
      <c r="CB22" s="8">
        <v>707</v>
      </c>
      <c r="CC22" s="8">
        <v>52033</v>
      </c>
      <c r="CD22" s="8">
        <v>5357</v>
      </c>
      <c r="CE22" s="8">
        <v>33049</v>
      </c>
      <c r="CF22" s="8">
        <v>273</v>
      </c>
      <c r="CG22" s="8">
        <v>38679</v>
      </c>
      <c r="CH22" s="8">
        <v>56732</v>
      </c>
      <c r="CI22" s="8">
        <v>42565</v>
      </c>
      <c r="CJ22" s="8">
        <v>5477</v>
      </c>
      <c r="CK22" s="8">
        <v>2912</v>
      </c>
      <c r="CL22" s="8">
        <v>823</v>
      </c>
      <c r="CM22" s="2"/>
      <c r="CN22" s="8">
        <v>3</v>
      </c>
      <c r="CO22" s="8">
        <v>2655</v>
      </c>
      <c r="CP22" s="2"/>
      <c r="CQ22" s="8">
        <v>58088</v>
      </c>
      <c r="CR22" s="8">
        <v>37213</v>
      </c>
      <c r="CS22" s="8">
        <v>2340000</v>
      </c>
    </row>
    <row r="23" spans="1:97" ht="15.75" customHeight="1" x14ac:dyDescent="0.2">
      <c r="A23" s="10" t="s">
        <v>35</v>
      </c>
      <c r="B23" s="2"/>
      <c r="C23" s="28">
        <v>2778532</v>
      </c>
      <c r="D23" s="28">
        <v>414242</v>
      </c>
      <c r="E23" s="28">
        <v>3192774</v>
      </c>
      <c r="F23" s="28">
        <v>4215926</v>
      </c>
      <c r="G23" s="28">
        <v>140471</v>
      </c>
      <c r="H23" s="28">
        <v>4356397</v>
      </c>
      <c r="I23" s="28">
        <v>3154041</v>
      </c>
      <c r="J23" s="28">
        <v>3650</v>
      </c>
      <c r="K23" s="28">
        <v>3157691</v>
      </c>
      <c r="L23" s="28">
        <v>10148499</v>
      </c>
      <c r="M23" s="28">
        <v>558363</v>
      </c>
      <c r="N23" s="28">
        <v>10706862</v>
      </c>
      <c r="O23" s="2"/>
      <c r="P23" s="11">
        <v>464751</v>
      </c>
      <c r="Q23" s="11">
        <v>428782</v>
      </c>
      <c r="R23" s="11">
        <v>893533</v>
      </c>
      <c r="S23" s="11">
        <v>146048</v>
      </c>
      <c r="T23" s="11">
        <v>304</v>
      </c>
      <c r="U23" s="11">
        <v>146352</v>
      </c>
      <c r="V23" s="11">
        <v>128805</v>
      </c>
      <c r="W23" s="11">
        <v>70739</v>
      </c>
      <c r="X23" s="11">
        <v>199544</v>
      </c>
      <c r="Y23" s="11">
        <v>739604</v>
      </c>
      <c r="Z23" s="11">
        <v>499825</v>
      </c>
      <c r="AA23" s="11">
        <v>1239429</v>
      </c>
      <c r="AB23" s="2"/>
      <c r="AC23" s="11">
        <v>11218976</v>
      </c>
      <c r="AD23" s="11">
        <v>159924</v>
      </c>
      <c r="AE23" s="11">
        <v>98797</v>
      </c>
      <c r="AF23" s="11">
        <v>11477697</v>
      </c>
      <c r="AG23" s="11">
        <v>4639786</v>
      </c>
      <c r="AH23" s="11">
        <v>858700</v>
      </c>
      <c r="AI23" s="11">
        <v>947</v>
      </c>
      <c r="AJ23" s="11">
        <v>5499433</v>
      </c>
      <c r="AK23" s="11">
        <v>1097496</v>
      </c>
      <c r="AL23" s="11">
        <v>7189</v>
      </c>
      <c r="AM23" s="11">
        <v>1104685</v>
      </c>
      <c r="AN23" s="11">
        <v>17974882</v>
      </c>
      <c r="AO23" s="11">
        <v>106933</v>
      </c>
      <c r="AP23" s="11">
        <v>18081815</v>
      </c>
      <c r="AQ23" s="2"/>
      <c r="AR23" s="11">
        <v>5479</v>
      </c>
      <c r="AS23" s="11">
        <v>1753</v>
      </c>
      <c r="AT23" s="11">
        <v>2922</v>
      </c>
      <c r="AU23" s="2"/>
      <c r="AV23" s="12">
        <v>3920000</v>
      </c>
      <c r="AW23" s="12">
        <v>7150000</v>
      </c>
      <c r="AX23" s="12">
        <v>11070000</v>
      </c>
      <c r="AY23" s="12">
        <v>1069826</v>
      </c>
      <c r="AZ23" s="12">
        <v>12139826</v>
      </c>
      <c r="BA23" s="12">
        <v>8330000</v>
      </c>
      <c r="BB23" s="12">
        <v>10706862</v>
      </c>
      <c r="BC23" s="12">
        <v>31176688</v>
      </c>
      <c r="BD23" s="2"/>
      <c r="BE23" s="11">
        <v>134.4</v>
      </c>
      <c r="BF23" s="11">
        <v>7.2</v>
      </c>
      <c r="BG23" s="11">
        <v>141.6</v>
      </c>
      <c r="BH23" s="13">
        <v>0</v>
      </c>
      <c r="BI23" s="13">
        <v>0</v>
      </c>
      <c r="BJ23" s="13">
        <v>10.9</v>
      </c>
      <c r="BK23" s="13">
        <v>24.4</v>
      </c>
      <c r="BL23" s="13">
        <v>25.7</v>
      </c>
      <c r="BM23" s="13">
        <v>15.2</v>
      </c>
      <c r="BN23" s="13">
        <v>35.700000000000003</v>
      </c>
      <c r="BO23" s="13">
        <v>15.6</v>
      </c>
      <c r="BP23" s="13">
        <v>8</v>
      </c>
      <c r="BQ23" s="13">
        <v>5</v>
      </c>
      <c r="BR23" s="13">
        <v>1</v>
      </c>
      <c r="BS23" s="2"/>
      <c r="BT23" s="11">
        <v>1648</v>
      </c>
      <c r="BU23" s="11">
        <v>2571</v>
      </c>
      <c r="BV23" s="11">
        <v>4219</v>
      </c>
      <c r="BW23" s="11">
        <v>1549</v>
      </c>
      <c r="BX23" s="11">
        <v>2636</v>
      </c>
      <c r="BY23" s="11">
        <v>4185</v>
      </c>
      <c r="BZ23" s="11">
        <v>14493</v>
      </c>
      <c r="CA23" s="11">
        <v>57133</v>
      </c>
      <c r="CB23" s="11">
        <v>16852</v>
      </c>
      <c r="CC23" s="11">
        <v>88478</v>
      </c>
      <c r="CD23" s="11">
        <v>9754</v>
      </c>
      <c r="CE23" s="11">
        <v>43772</v>
      </c>
      <c r="CF23" s="11">
        <v>10477</v>
      </c>
      <c r="CG23" s="11">
        <v>64003</v>
      </c>
      <c r="CH23" s="11">
        <v>92697</v>
      </c>
      <c r="CI23" s="11">
        <v>68188</v>
      </c>
      <c r="CJ23" s="11">
        <v>4272</v>
      </c>
      <c r="CK23" s="11">
        <v>2579</v>
      </c>
      <c r="CL23" s="11">
        <v>619</v>
      </c>
      <c r="CM23" s="2"/>
      <c r="CN23" s="11">
        <v>4</v>
      </c>
      <c r="CO23" s="11">
        <v>3185</v>
      </c>
      <c r="CP23" s="2"/>
      <c r="CQ23" s="11">
        <v>795</v>
      </c>
      <c r="CR23" s="11">
        <v>6311</v>
      </c>
      <c r="CS23" s="11">
        <v>769937</v>
      </c>
    </row>
    <row r="24" spans="1:97" ht="15.75" customHeight="1" x14ac:dyDescent="0.2">
      <c r="A24" s="14" t="s">
        <v>34</v>
      </c>
      <c r="B24" s="2"/>
      <c r="C24" s="27">
        <v>239319</v>
      </c>
      <c r="D24" s="27">
        <v>95519</v>
      </c>
      <c r="E24" s="27">
        <v>334838</v>
      </c>
      <c r="F24" s="27">
        <v>2156013</v>
      </c>
      <c r="G24" s="27">
        <v>27476</v>
      </c>
      <c r="H24" s="27">
        <v>2183489</v>
      </c>
      <c r="I24" s="27">
        <v>2500</v>
      </c>
      <c r="J24" s="27">
        <v>0</v>
      </c>
      <c r="K24" s="27">
        <v>2500</v>
      </c>
      <c r="L24" s="27">
        <v>2397832</v>
      </c>
      <c r="M24" s="27">
        <v>122995</v>
      </c>
      <c r="N24" s="27">
        <v>2520827</v>
      </c>
      <c r="O24" s="2"/>
      <c r="P24" s="8">
        <v>144644</v>
      </c>
      <c r="Q24" s="8">
        <v>139481</v>
      </c>
      <c r="R24" s="8">
        <v>284125</v>
      </c>
      <c r="S24" s="8">
        <v>105098</v>
      </c>
      <c r="T24" s="8">
        <v>45</v>
      </c>
      <c r="U24" s="8">
        <v>105143</v>
      </c>
      <c r="V24" s="8">
        <v>1130</v>
      </c>
      <c r="W24" s="8">
        <v>3177</v>
      </c>
      <c r="X24" s="8">
        <v>4307</v>
      </c>
      <c r="Y24" s="8">
        <v>250872</v>
      </c>
      <c r="Z24" s="8">
        <v>142703</v>
      </c>
      <c r="AA24" s="8">
        <v>393575</v>
      </c>
      <c r="AB24" s="2"/>
      <c r="AC24" s="8">
        <v>871282</v>
      </c>
      <c r="AD24" s="8" t="s">
        <v>10</v>
      </c>
      <c r="AE24" s="8">
        <v>83368</v>
      </c>
      <c r="AF24" s="8">
        <v>954650</v>
      </c>
      <c r="AG24" s="8">
        <v>2735801</v>
      </c>
      <c r="AH24" s="8" t="s">
        <v>10</v>
      </c>
      <c r="AI24" s="8" t="s">
        <v>10</v>
      </c>
      <c r="AJ24" s="8">
        <v>2735801</v>
      </c>
      <c r="AK24" s="8" t="s">
        <v>10</v>
      </c>
      <c r="AL24" s="8">
        <v>2879</v>
      </c>
      <c r="AM24" s="8">
        <v>2879</v>
      </c>
      <c r="AN24" s="8">
        <v>3607083</v>
      </c>
      <c r="AO24" s="8">
        <v>86247</v>
      </c>
      <c r="AP24" s="8">
        <v>3693330</v>
      </c>
      <c r="AQ24" s="2"/>
      <c r="AR24" s="8">
        <v>3374</v>
      </c>
      <c r="AS24" s="8">
        <v>4271</v>
      </c>
      <c r="AT24" s="8">
        <v>2863</v>
      </c>
      <c r="AU24" s="2"/>
      <c r="AV24" s="15">
        <v>3542000</v>
      </c>
      <c r="AW24" s="8" t="s">
        <v>10</v>
      </c>
      <c r="AX24" s="15">
        <v>3542000</v>
      </c>
      <c r="AY24" s="15">
        <v>515000</v>
      </c>
      <c r="AZ24" s="15">
        <v>4057000</v>
      </c>
      <c r="BA24" s="15">
        <v>506000</v>
      </c>
      <c r="BB24" s="15">
        <v>2902000</v>
      </c>
      <c r="BC24" s="15">
        <v>7465000</v>
      </c>
      <c r="BD24" s="2"/>
      <c r="BE24" s="8">
        <v>31.3</v>
      </c>
      <c r="BF24" s="8">
        <v>1</v>
      </c>
      <c r="BG24" s="8">
        <v>32.299999999999997</v>
      </c>
      <c r="BH24" s="9"/>
      <c r="BI24" s="9"/>
      <c r="BJ24" s="9"/>
      <c r="BK24" s="9"/>
      <c r="BL24" s="9"/>
      <c r="BM24" s="9"/>
      <c r="BN24" s="9"/>
      <c r="BO24" s="9"/>
      <c r="BP24" s="9"/>
      <c r="BQ24" s="9"/>
      <c r="BR24" s="9"/>
      <c r="BS24" s="2"/>
      <c r="BT24" s="8">
        <v>349</v>
      </c>
      <c r="BU24" s="8">
        <v>570</v>
      </c>
      <c r="BV24" s="8">
        <v>919</v>
      </c>
      <c r="BW24" s="8">
        <v>321</v>
      </c>
      <c r="BX24" s="8">
        <v>518</v>
      </c>
      <c r="BY24" s="8">
        <v>839</v>
      </c>
      <c r="BZ24" s="8">
        <v>5207</v>
      </c>
      <c r="CA24" s="8">
        <v>13465</v>
      </c>
      <c r="CB24" s="8">
        <v>1343</v>
      </c>
      <c r="CC24" s="8">
        <v>20015</v>
      </c>
      <c r="CD24" s="8">
        <v>2817</v>
      </c>
      <c r="CE24" s="8">
        <v>8805</v>
      </c>
      <c r="CF24" s="8">
        <v>596</v>
      </c>
      <c r="CG24" s="8">
        <v>12218</v>
      </c>
      <c r="CH24" s="8">
        <v>20934</v>
      </c>
      <c r="CI24" s="8">
        <v>13057</v>
      </c>
      <c r="CJ24" s="8">
        <v>7364</v>
      </c>
      <c r="CK24" s="8">
        <v>4237</v>
      </c>
      <c r="CL24" s="8">
        <v>234</v>
      </c>
      <c r="CM24" s="2"/>
      <c r="CN24" s="8">
        <v>3</v>
      </c>
      <c r="CO24" s="8">
        <v>1354</v>
      </c>
      <c r="CP24" s="2"/>
      <c r="CQ24" s="8">
        <v>19673</v>
      </c>
      <c r="CR24" s="8">
        <v>15415</v>
      </c>
      <c r="CS24" s="8">
        <v>407642</v>
      </c>
    </row>
    <row r="25" spans="1:97" ht="15.75" customHeight="1" x14ac:dyDescent="0.2">
      <c r="A25" s="10" t="s">
        <v>33</v>
      </c>
      <c r="B25" s="2"/>
      <c r="C25" s="28">
        <v>1850800</v>
      </c>
      <c r="D25" s="28">
        <v>82126</v>
      </c>
      <c r="E25" s="28">
        <v>1932926</v>
      </c>
      <c r="F25" s="28">
        <v>3248319</v>
      </c>
      <c r="G25" s="28">
        <v>12845</v>
      </c>
      <c r="H25" s="28">
        <v>3261164</v>
      </c>
      <c r="I25" s="28">
        <v>2321493</v>
      </c>
      <c r="J25" s="28">
        <v>4052</v>
      </c>
      <c r="K25" s="28">
        <v>2325545</v>
      </c>
      <c r="L25" s="28">
        <v>7420612</v>
      </c>
      <c r="M25" s="28">
        <v>99023</v>
      </c>
      <c r="N25" s="28">
        <v>7519635</v>
      </c>
      <c r="O25" s="2"/>
      <c r="P25" s="11">
        <v>1237696</v>
      </c>
      <c r="Q25" s="11">
        <v>69935</v>
      </c>
      <c r="R25" s="11">
        <v>1307631</v>
      </c>
      <c r="S25" s="11">
        <v>159204</v>
      </c>
      <c r="T25" s="11">
        <v>674</v>
      </c>
      <c r="U25" s="11">
        <v>159878</v>
      </c>
      <c r="V25" s="11">
        <v>44672</v>
      </c>
      <c r="W25" s="11">
        <v>9057</v>
      </c>
      <c r="X25" s="11">
        <v>53729</v>
      </c>
      <c r="Y25" s="11">
        <v>1441572</v>
      </c>
      <c r="Z25" s="11">
        <v>79666</v>
      </c>
      <c r="AA25" s="11">
        <v>1521238</v>
      </c>
      <c r="AB25" s="2"/>
      <c r="AC25" s="11">
        <v>7653399</v>
      </c>
      <c r="AD25" s="11">
        <v>165341</v>
      </c>
      <c r="AE25" s="11">
        <v>46769</v>
      </c>
      <c r="AF25" s="11">
        <v>7865509</v>
      </c>
      <c r="AG25" s="11">
        <v>2960761</v>
      </c>
      <c r="AH25" s="11">
        <v>332011</v>
      </c>
      <c r="AI25" s="11">
        <v>305</v>
      </c>
      <c r="AJ25" s="11">
        <v>3293077</v>
      </c>
      <c r="AK25" s="11">
        <v>555308</v>
      </c>
      <c r="AL25" s="11">
        <v>3680</v>
      </c>
      <c r="AM25" s="11">
        <v>558988</v>
      </c>
      <c r="AN25" s="11">
        <v>11666820</v>
      </c>
      <c r="AO25" s="11">
        <v>50754</v>
      </c>
      <c r="AP25" s="11">
        <v>11717574</v>
      </c>
      <c r="AQ25" s="2"/>
      <c r="AR25" s="11">
        <v>1135</v>
      </c>
      <c r="AS25" s="11">
        <v>85</v>
      </c>
      <c r="AT25" s="11">
        <v>133</v>
      </c>
      <c r="AU25" s="2"/>
      <c r="AV25" s="12">
        <v>5267844</v>
      </c>
      <c r="AW25" s="11" t="s">
        <v>10</v>
      </c>
      <c r="AX25" s="12">
        <v>5267844</v>
      </c>
      <c r="AY25" s="11" t="s">
        <v>10</v>
      </c>
      <c r="AZ25" s="12">
        <v>5267844</v>
      </c>
      <c r="BA25" s="11" t="s">
        <v>10</v>
      </c>
      <c r="BB25" s="12">
        <v>7519635</v>
      </c>
      <c r="BC25" s="12">
        <v>12787479</v>
      </c>
      <c r="BD25" s="2"/>
      <c r="BE25" s="11">
        <v>63.7</v>
      </c>
      <c r="BF25" s="11" t="s">
        <v>10</v>
      </c>
      <c r="BG25" s="11">
        <v>63.7</v>
      </c>
      <c r="BH25" s="13">
        <v>0</v>
      </c>
      <c r="BI25" s="13">
        <v>0</v>
      </c>
      <c r="BJ25" s="13">
        <v>0</v>
      </c>
      <c r="BK25" s="13">
        <v>18.2</v>
      </c>
      <c r="BL25" s="13">
        <v>11.8</v>
      </c>
      <c r="BM25" s="13">
        <v>17.899999999999999</v>
      </c>
      <c r="BN25" s="13">
        <v>10.8</v>
      </c>
      <c r="BO25" s="13">
        <v>0</v>
      </c>
      <c r="BP25" s="13">
        <v>4</v>
      </c>
      <c r="BQ25" s="13">
        <v>1</v>
      </c>
      <c r="BR25" s="13"/>
      <c r="BS25" s="2"/>
      <c r="BT25" s="11">
        <v>1012</v>
      </c>
      <c r="BU25" s="11">
        <v>1268</v>
      </c>
      <c r="BV25" s="11">
        <v>2280</v>
      </c>
      <c r="BW25" s="11">
        <v>1175</v>
      </c>
      <c r="BX25" s="11">
        <v>1187</v>
      </c>
      <c r="BY25" s="11">
        <v>2362</v>
      </c>
      <c r="BZ25" s="11">
        <v>6508</v>
      </c>
      <c r="CA25" s="11">
        <v>34991</v>
      </c>
      <c r="CB25" s="11">
        <v>18190</v>
      </c>
      <c r="CC25" s="11">
        <v>59689</v>
      </c>
      <c r="CD25" s="11">
        <v>4162</v>
      </c>
      <c r="CE25" s="11">
        <v>22665</v>
      </c>
      <c r="CF25" s="11">
        <v>8906</v>
      </c>
      <c r="CG25" s="11">
        <v>35733</v>
      </c>
      <c r="CH25" s="11">
        <v>61969</v>
      </c>
      <c r="CI25" s="11">
        <v>38095</v>
      </c>
      <c r="CJ25" s="11">
        <v>16032</v>
      </c>
      <c r="CK25" s="11">
        <v>7692</v>
      </c>
      <c r="CL25" s="11">
        <v>34</v>
      </c>
      <c r="CM25" s="2"/>
      <c r="CN25" s="11">
        <v>3</v>
      </c>
      <c r="CO25" s="11">
        <v>1894</v>
      </c>
      <c r="CP25" s="2"/>
      <c r="CQ25" s="11">
        <v>62780</v>
      </c>
      <c r="CR25" s="11">
        <v>48838</v>
      </c>
      <c r="CS25" s="11" t="s">
        <v>10</v>
      </c>
    </row>
    <row r="26" spans="1:97" ht="15.75" customHeight="1" x14ac:dyDescent="0.2">
      <c r="A26" s="14" t="s">
        <v>32</v>
      </c>
      <c r="B26" s="2"/>
      <c r="C26" s="27">
        <v>868194</v>
      </c>
      <c r="D26" s="27">
        <v>163241</v>
      </c>
      <c r="E26" s="27">
        <v>1031435</v>
      </c>
      <c r="F26" s="27">
        <v>9809681</v>
      </c>
      <c r="G26" s="27">
        <v>133109</v>
      </c>
      <c r="H26" s="27">
        <v>9942790</v>
      </c>
      <c r="I26" s="27">
        <v>1320911</v>
      </c>
      <c r="J26" s="27">
        <v>134412</v>
      </c>
      <c r="K26" s="27">
        <v>1455323</v>
      </c>
      <c r="L26" s="27">
        <v>11998786</v>
      </c>
      <c r="M26" s="27">
        <v>430762</v>
      </c>
      <c r="N26" s="27">
        <v>12429548</v>
      </c>
      <c r="O26" s="2"/>
      <c r="P26" s="8">
        <v>797164</v>
      </c>
      <c r="Q26" s="8">
        <v>978490</v>
      </c>
      <c r="R26" s="8">
        <v>1775654</v>
      </c>
      <c r="S26" s="8">
        <v>89606</v>
      </c>
      <c r="T26" s="8">
        <v>312</v>
      </c>
      <c r="U26" s="8">
        <v>89918</v>
      </c>
      <c r="V26" s="8">
        <v>46394</v>
      </c>
      <c r="W26" s="8">
        <v>65533</v>
      </c>
      <c r="X26" s="8">
        <v>111927</v>
      </c>
      <c r="Y26" s="8">
        <v>933164</v>
      </c>
      <c r="Z26" s="8">
        <v>1044335</v>
      </c>
      <c r="AA26" s="8">
        <v>1977499</v>
      </c>
      <c r="AB26" s="2"/>
      <c r="AC26" s="8">
        <v>3902538</v>
      </c>
      <c r="AD26" s="8">
        <v>97080</v>
      </c>
      <c r="AE26" s="8">
        <v>171833</v>
      </c>
      <c r="AF26" s="8">
        <v>4171451</v>
      </c>
      <c r="AG26" s="8">
        <v>3343761</v>
      </c>
      <c r="AH26" s="8">
        <v>584981</v>
      </c>
      <c r="AI26" s="8"/>
      <c r="AJ26" s="8">
        <v>3928742</v>
      </c>
      <c r="AK26" s="8">
        <v>2974</v>
      </c>
      <c r="AL26" s="8"/>
      <c r="AM26" s="8">
        <v>2974</v>
      </c>
      <c r="AN26" s="8">
        <v>7931334</v>
      </c>
      <c r="AO26" s="8">
        <v>171833</v>
      </c>
      <c r="AP26" s="8">
        <v>8103167</v>
      </c>
      <c r="AQ26" s="2"/>
      <c r="AR26" s="8">
        <v>4481</v>
      </c>
      <c r="AS26" s="8">
        <v>4130</v>
      </c>
      <c r="AT26" s="8">
        <v>1580</v>
      </c>
      <c r="AU26" s="2"/>
      <c r="AV26" s="15">
        <v>7237164</v>
      </c>
      <c r="AW26" s="15">
        <v>951773</v>
      </c>
      <c r="AX26" s="15">
        <v>8188937</v>
      </c>
      <c r="AY26" s="15">
        <v>305700</v>
      </c>
      <c r="AZ26" s="15">
        <v>8494637</v>
      </c>
      <c r="BA26" s="15">
        <v>2338952</v>
      </c>
      <c r="BB26" s="15">
        <v>12429548</v>
      </c>
      <c r="BC26" s="15">
        <v>23263137</v>
      </c>
      <c r="BD26" s="2"/>
      <c r="BE26" s="8">
        <v>78.900000000000006</v>
      </c>
      <c r="BF26" s="8">
        <v>5.4</v>
      </c>
      <c r="BG26" s="8">
        <v>84.3</v>
      </c>
      <c r="BH26" s="9"/>
      <c r="BI26" s="9">
        <v>0.2</v>
      </c>
      <c r="BJ26" s="9">
        <v>16.5</v>
      </c>
      <c r="BK26" s="9">
        <v>20.100000000000001</v>
      </c>
      <c r="BL26" s="9">
        <v>9</v>
      </c>
      <c r="BM26" s="9">
        <v>8</v>
      </c>
      <c r="BN26" s="9">
        <v>19</v>
      </c>
      <c r="BO26" s="9">
        <v>4.5</v>
      </c>
      <c r="BP26" s="9">
        <v>4</v>
      </c>
      <c r="BQ26" s="9">
        <v>2</v>
      </c>
      <c r="BR26" s="9">
        <v>1</v>
      </c>
      <c r="BS26" s="2"/>
      <c r="BT26" s="8">
        <v>1660</v>
      </c>
      <c r="BU26" s="8">
        <v>2105</v>
      </c>
      <c r="BV26" s="8">
        <v>3765</v>
      </c>
      <c r="BW26" s="8">
        <v>1466</v>
      </c>
      <c r="BX26" s="8">
        <v>1921</v>
      </c>
      <c r="BY26" s="8">
        <v>3387</v>
      </c>
      <c r="BZ26" s="8">
        <v>7271</v>
      </c>
      <c r="CA26" s="8">
        <v>20747</v>
      </c>
      <c r="CB26" s="8">
        <v>285</v>
      </c>
      <c r="CC26" s="8">
        <v>28303</v>
      </c>
      <c r="CD26" s="8">
        <v>5166</v>
      </c>
      <c r="CE26" s="8">
        <v>16935</v>
      </c>
      <c r="CF26" s="8">
        <v>117</v>
      </c>
      <c r="CG26" s="8">
        <v>22218</v>
      </c>
      <c r="CH26" s="8">
        <v>32068</v>
      </c>
      <c r="CI26" s="8">
        <v>25605</v>
      </c>
      <c r="CJ26" s="8">
        <v>305</v>
      </c>
      <c r="CK26" s="8">
        <v>221</v>
      </c>
      <c r="CL26" s="8">
        <v>5233</v>
      </c>
      <c r="CM26" s="2"/>
      <c r="CN26" s="8">
        <v>4</v>
      </c>
      <c r="CO26" s="8">
        <v>2005</v>
      </c>
      <c r="CP26" s="2"/>
      <c r="CQ26" s="8" t="s">
        <v>10</v>
      </c>
      <c r="CR26" s="8" t="s">
        <v>10</v>
      </c>
      <c r="CS26" s="8" t="s">
        <v>10</v>
      </c>
    </row>
    <row r="27" spans="1:97" ht="15.75" customHeight="1" x14ac:dyDescent="0.2">
      <c r="A27" s="10" t="s">
        <v>31</v>
      </c>
      <c r="B27" s="2"/>
      <c r="C27" s="28">
        <v>149102</v>
      </c>
      <c r="D27" s="28">
        <v>91943</v>
      </c>
      <c r="E27" s="28">
        <v>241045</v>
      </c>
      <c r="F27" s="28">
        <v>2479310</v>
      </c>
      <c r="G27" s="28">
        <v>2937</v>
      </c>
      <c r="H27" s="28">
        <v>2482247</v>
      </c>
      <c r="I27" s="28">
        <v>2318</v>
      </c>
      <c r="J27" s="28">
        <v>142</v>
      </c>
      <c r="K27" s="28">
        <v>2460</v>
      </c>
      <c r="L27" s="28">
        <v>2630730</v>
      </c>
      <c r="M27" s="28">
        <v>95022</v>
      </c>
      <c r="N27" s="28">
        <v>2725752</v>
      </c>
      <c r="O27" s="2"/>
      <c r="P27" s="11">
        <v>153483</v>
      </c>
      <c r="Q27" s="11">
        <v>142717</v>
      </c>
      <c r="R27" s="11">
        <v>296200</v>
      </c>
      <c r="S27" s="11">
        <v>110093</v>
      </c>
      <c r="T27" s="11">
        <v>694</v>
      </c>
      <c r="U27" s="11">
        <v>110787</v>
      </c>
      <c r="V27" s="11">
        <v>1538</v>
      </c>
      <c r="W27" s="11">
        <v>3629</v>
      </c>
      <c r="X27" s="11">
        <v>5167</v>
      </c>
      <c r="Y27" s="11">
        <v>265114</v>
      </c>
      <c r="Z27" s="11">
        <v>147040</v>
      </c>
      <c r="AA27" s="11">
        <v>412154</v>
      </c>
      <c r="AB27" s="2"/>
      <c r="AC27" s="11">
        <v>6429</v>
      </c>
      <c r="AD27" s="11">
        <v>66886</v>
      </c>
      <c r="AE27" s="11">
        <v>87357</v>
      </c>
      <c r="AF27" s="11">
        <v>160672</v>
      </c>
      <c r="AG27" s="11">
        <v>75596</v>
      </c>
      <c r="AH27" s="11">
        <v>865197</v>
      </c>
      <c r="AI27" s="11">
        <v>154</v>
      </c>
      <c r="AJ27" s="11">
        <v>940947</v>
      </c>
      <c r="AK27" s="11">
        <v>146306</v>
      </c>
      <c r="AL27" s="11">
        <v>5477</v>
      </c>
      <c r="AM27" s="11">
        <v>151783</v>
      </c>
      <c r="AN27" s="11">
        <v>1160414</v>
      </c>
      <c r="AO27" s="11">
        <v>92988</v>
      </c>
      <c r="AP27" s="11">
        <v>1253402</v>
      </c>
      <c r="AQ27" s="2"/>
      <c r="AR27" s="11">
        <v>2138</v>
      </c>
      <c r="AS27" s="11">
        <v>786</v>
      </c>
      <c r="AT27" s="11">
        <v>393</v>
      </c>
      <c r="AU27" s="2"/>
      <c r="AV27" s="12">
        <v>1710000</v>
      </c>
      <c r="AW27" s="12">
        <v>0</v>
      </c>
      <c r="AX27" s="12">
        <v>1710000</v>
      </c>
      <c r="AY27" s="12">
        <v>277000</v>
      </c>
      <c r="AZ27" s="12">
        <v>1987000</v>
      </c>
      <c r="BA27" s="12">
        <v>199000</v>
      </c>
      <c r="BB27" s="12">
        <v>2725751</v>
      </c>
      <c r="BC27" s="12">
        <v>4911751</v>
      </c>
      <c r="BD27" s="2"/>
      <c r="BE27" s="11">
        <v>14.6</v>
      </c>
      <c r="BF27" s="11">
        <v>0</v>
      </c>
      <c r="BG27" s="11">
        <v>14.6</v>
      </c>
      <c r="BH27" s="13">
        <v>0</v>
      </c>
      <c r="BI27" s="13">
        <v>0</v>
      </c>
      <c r="BJ27" s="13">
        <v>0</v>
      </c>
      <c r="BK27" s="13">
        <v>4.8</v>
      </c>
      <c r="BL27" s="13">
        <v>2</v>
      </c>
      <c r="BM27" s="13">
        <v>2.8</v>
      </c>
      <c r="BN27" s="13">
        <v>1</v>
      </c>
      <c r="BO27" s="13">
        <v>3</v>
      </c>
      <c r="BP27" s="13">
        <v>1</v>
      </c>
      <c r="BQ27" s="13">
        <v>0</v>
      </c>
      <c r="BR27" s="13">
        <v>0</v>
      </c>
      <c r="BS27" s="2"/>
      <c r="BT27" s="11">
        <v>459</v>
      </c>
      <c r="BU27" s="11">
        <v>575</v>
      </c>
      <c r="BV27" s="11">
        <v>1034</v>
      </c>
      <c r="BW27" s="11">
        <v>423</v>
      </c>
      <c r="BX27" s="11">
        <v>529</v>
      </c>
      <c r="BY27" s="11">
        <v>952</v>
      </c>
      <c r="BZ27" s="11">
        <v>3416</v>
      </c>
      <c r="CA27" s="11">
        <v>12252</v>
      </c>
      <c r="CB27" s="11">
        <v>600</v>
      </c>
      <c r="CC27" s="11">
        <v>16268</v>
      </c>
      <c r="CD27" s="11">
        <v>2189</v>
      </c>
      <c r="CE27" s="11">
        <v>8966</v>
      </c>
      <c r="CF27" s="11">
        <v>249</v>
      </c>
      <c r="CG27" s="11">
        <v>11404</v>
      </c>
      <c r="CH27" s="11">
        <v>17302</v>
      </c>
      <c r="CI27" s="11">
        <v>12356</v>
      </c>
      <c r="CJ27" s="11">
        <v>597</v>
      </c>
      <c r="CK27" s="11">
        <v>686</v>
      </c>
      <c r="CL27" s="11">
        <v>66</v>
      </c>
      <c r="CM27" s="2"/>
      <c r="CN27" s="11">
        <v>1</v>
      </c>
      <c r="CO27" s="11">
        <v>1145</v>
      </c>
      <c r="CP27" s="2"/>
      <c r="CQ27" s="11" t="s">
        <v>10</v>
      </c>
      <c r="CR27" s="11" t="s">
        <v>10</v>
      </c>
      <c r="CS27" s="11" t="s">
        <v>10</v>
      </c>
    </row>
    <row r="28" spans="1:97" ht="15.75" customHeight="1" x14ac:dyDescent="0.2">
      <c r="A28" s="14" t="s">
        <v>30</v>
      </c>
      <c r="B28" s="2"/>
      <c r="C28" s="27">
        <v>1585343</v>
      </c>
      <c r="D28" s="27">
        <v>735175</v>
      </c>
      <c r="E28" s="27">
        <v>2320518</v>
      </c>
      <c r="F28" s="27">
        <v>18381373</v>
      </c>
      <c r="G28" s="27">
        <v>578119</v>
      </c>
      <c r="H28" s="27">
        <v>18959492</v>
      </c>
      <c r="I28" s="27">
        <v>199154</v>
      </c>
      <c r="J28" s="27">
        <v>18340</v>
      </c>
      <c r="K28" s="27">
        <v>217494</v>
      </c>
      <c r="L28" s="27">
        <v>20165870</v>
      </c>
      <c r="M28" s="27">
        <v>1331634</v>
      </c>
      <c r="N28" s="27">
        <v>21497504</v>
      </c>
      <c r="O28" s="2"/>
      <c r="P28" s="8">
        <v>1851237</v>
      </c>
      <c r="Q28" s="8">
        <v>1631247</v>
      </c>
      <c r="R28" s="8">
        <v>3482484</v>
      </c>
      <c r="S28" s="8">
        <v>176038</v>
      </c>
      <c r="T28" s="8">
        <v>4588</v>
      </c>
      <c r="U28" s="8">
        <v>180626</v>
      </c>
      <c r="V28" s="8">
        <v>214335</v>
      </c>
      <c r="W28" s="8">
        <v>150456</v>
      </c>
      <c r="X28" s="8">
        <v>364791</v>
      </c>
      <c r="Y28" s="8">
        <v>2241610</v>
      </c>
      <c r="Z28" s="8">
        <v>1786291</v>
      </c>
      <c r="AA28" s="8">
        <v>4027901</v>
      </c>
      <c r="AB28" s="2"/>
      <c r="AC28" s="8">
        <v>9032679</v>
      </c>
      <c r="AD28" s="8">
        <v>253065</v>
      </c>
      <c r="AE28" s="8">
        <v>467978</v>
      </c>
      <c r="AF28" s="8">
        <v>9753722</v>
      </c>
      <c r="AG28" s="8">
        <v>9096196</v>
      </c>
      <c r="AH28" s="8">
        <v>160880</v>
      </c>
      <c r="AI28" s="8">
        <v>310</v>
      </c>
      <c r="AJ28" s="8">
        <v>9257386</v>
      </c>
      <c r="AK28" s="8">
        <v>0</v>
      </c>
      <c r="AL28" s="8">
        <v>24848</v>
      </c>
      <c r="AM28" s="8">
        <v>24848</v>
      </c>
      <c r="AN28" s="8">
        <v>18542820</v>
      </c>
      <c r="AO28" s="8">
        <v>493136</v>
      </c>
      <c r="AP28" s="8">
        <v>19035956</v>
      </c>
      <c r="AQ28" s="2"/>
      <c r="AR28" s="8">
        <v>20016</v>
      </c>
      <c r="AS28" s="8">
        <v>17448</v>
      </c>
      <c r="AT28" s="8">
        <v>21287</v>
      </c>
      <c r="AU28" s="2"/>
      <c r="AV28" s="15">
        <v>15874603</v>
      </c>
      <c r="AW28" s="15">
        <v>1874196</v>
      </c>
      <c r="AX28" s="15">
        <v>17748799</v>
      </c>
      <c r="AY28" s="15">
        <v>3224125</v>
      </c>
      <c r="AZ28" s="15">
        <v>20972924</v>
      </c>
      <c r="BA28" s="15">
        <v>6506576</v>
      </c>
      <c r="BB28" s="15">
        <v>21497504</v>
      </c>
      <c r="BC28" s="15">
        <v>48977004</v>
      </c>
      <c r="BD28" s="2"/>
      <c r="BE28" s="8">
        <v>160</v>
      </c>
      <c r="BF28" s="8">
        <v>9.5</v>
      </c>
      <c r="BG28" s="8">
        <v>169.5</v>
      </c>
      <c r="BH28" s="9"/>
      <c r="BI28" s="9"/>
      <c r="BJ28" s="9"/>
      <c r="BK28" s="9"/>
      <c r="BL28" s="9"/>
      <c r="BM28" s="9"/>
      <c r="BN28" s="9"/>
      <c r="BO28" s="9"/>
      <c r="BP28" s="9"/>
      <c r="BQ28" s="9"/>
      <c r="BR28" s="9"/>
      <c r="BS28" s="2"/>
      <c r="BT28" s="8">
        <v>4453</v>
      </c>
      <c r="BU28" s="8">
        <v>4300</v>
      </c>
      <c r="BV28" s="8">
        <v>8753</v>
      </c>
      <c r="BW28" s="8">
        <v>3790</v>
      </c>
      <c r="BX28" s="8">
        <v>3972</v>
      </c>
      <c r="BY28" s="8">
        <v>7762</v>
      </c>
      <c r="BZ28" s="8">
        <v>34587</v>
      </c>
      <c r="CA28" s="8">
        <v>35184</v>
      </c>
      <c r="CB28" s="8">
        <v>878</v>
      </c>
      <c r="CC28" s="8">
        <v>70649</v>
      </c>
      <c r="CD28" s="8">
        <v>25483</v>
      </c>
      <c r="CE28" s="8">
        <v>28766</v>
      </c>
      <c r="CF28" s="8">
        <v>332</v>
      </c>
      <c r="CG28" s="8">
        <v>54581</v>
      </c>
      <c r="CH28" s="8">
        <v>79402</v>
      </c>
      <c r="CI28" s="8">
        <v>62343</v>
      </c>
      <c r="CJ28" s="8">
        <v>2131</v>
      </c>
      <c r="CK28" s="8">
        <v>988</v>
      </c>
      <c r="CL28" s="8">
        <v>28101</v>
      </c>
      <c r="CM28" s="2"/>
      <c r="CN28" s="8">
        <v>12</v>
      </c>
      <c r="CO28" s="8">
        <v>5597</v>
      </c>
      <c r="CP28" s="2"/>
      <c r="CQ28" s="8">
        <v>36022</v>
      </c>
      <c r="CR28" s="8">
        <v>3847</v>
      </c>
      <c r="CS28" s="8">
        <v>2660781</v>
      </c>
    </row>
    <row r="29" spans="1:97" ht="15.75" customHeight="1" x14ac:dyDescent="0.2">
      <c r="A29" s="10" t="s">
        <v>29</v>
      </c>
      <c r="B29" s="2"/>
      <c r="C29" s="28">
        <v>264043</v>
      </c>
      <c r="D29" s="28">
        <v>26063</v>
      </c>
      <c r="E29" s="28">
        <v>290106</v>
      </c>
      <c r="F29" s="28">
        <v>4405858</v>
      </c>
      <c r="G29" s="28">
        <v>26886</v>
      </c>
      <c r="H29" s="28">
        <v>4432744</v>
      </c>
      <c r="I29" s="28">
        <v>30305</v>
      </c>
      <c r="J29" s="28">
        <v>0</v>
      </c>
      <c r="K29" s="28">
        <v>30305</v>
      </c>
      <c r="L29" s="28">
        <v>4700206</v>
      </c>
      <c r="M29" s="28">
        <v>52949</v>
      </c>
      <c r="N29" s="28">
        <v>4753155</v>
      </c>
      <c r="O29" s="2"/>
      <c r="P29" s="11">
        <v>267083</v>
      </c>
      <c r="Q29" s="11">
        <v>347335</v>
      </c>
      <c r="R29" s="11">
        <v>614418</v>
      </c>
      <c r="S29" s="11">
        <v>167158</v>
      </c>
      <c r="T29" s="11">
        <v>11102</v>
      </c>
      <c r="U29" s="11">
        <v>178260</v>
      </c>
      <c r="V29" s="11">
        <v>26411</v>
      </c>
      <c r="W29" s="11">
        <v>4302</v>
      </c>
      <c r="X29" s="11">
        <v>30713</v>
      </c>
      <c r="Y29" s="11">
        <v>460652</v>
      </c>
      <c r="Z29" s="11">
        <v>362739</v>
      </c>
      <c r="AA29" s="11">
        <v>823391</v>
      </c>
      <c r="AB29" s="2"/>
      <c r="AC29" s="11" t="s">
        <v>10</v>
      </c>
      <c r="AD29" s="11" t="s">
        <v>10</v>
      </c>
      <c r="AE29" s="11">
        <v>54060</v>
      </c>
      <c r="AF29" s="11">
        <v>54060</v>
      </c>
      <c r="AG29" s="11" t="s">
        <v>10</v>
      </c>
      <c r="AH29" s="11" t="s">
        <v>10</v>
      </c>
      <c r="AI29" s="11" t="s">
        <v>10</v>
      </c>
      <c r="AJ29" s="11" t="s">
        <v>10</v>
      </c>
      <c r="AK29" s="11" t="s">
        <v>10</v>
      </c>
      <c r="AL29" s="11" t="s">
        <v>10</v>
      </c>
      <c r="AM29" s="11" t="s">
        <v>10</v>
      </c>
      <c r="AN29" s="11" t="s">
        <v>10</v>
      </c>
      <c r="AO29" s="11">
        <v>54060</v>
      </c>
      <c r="AP29" s="11">
        <v>54060</v>
      </c>
      <c r="AQ29" s="2"/>
      <c r="AR29" s="11">
        <v>2523</v>
      </c>
      <c r="AS29" s="11">
        <v>2048</v>
      </c>
      <c r="AT29" s="11" t="s">
        <v>10</v>
      </c>
      <c r="AU29" s="2"/>
      <c r="AV29" s="12">
        <v>4467234</v>
      </c>
      <c r="AW29" s="11" t="s">
        <v>10</v>
      </c>
      <c r="AX29" s="12">
        <v>4467234</v>
      </c>
      <c r="AY29" s="12">
        <v>463394</v>
      </c>
      <c r="AZ29" s="12">
        <v>4930628</v>
      </c>
      <c r="BA29" s="12">
        <v>623869</v>
      </c>
      <c r="BB29" s="12">
        <v>4753155</v>
      </c>
      <c r="BC29" s="12">
        <v>10307652</v>
      </c>
      <c r="BD29" s="2"/>
      <c r="BE29" s="11">
        <v>43</v>
      </c>
      <c r="BF29" s="11">
        <v>0</v>
      </c>
      <c r="BG29" s="11">
        <v>43</v>
      </c>
      <c r="BH29" s="13"/>
      <c r="BI29" s="13"/>
      <c r="BJ29" s="13">
        <v>1</v>
      </c>
      <c r="BK29" s="13">
        <v>9</v>
      </c>
      <c r="BL29" s="13">
        <v>3</v>
      </c>
      <c r="BM29" s="13">
        <v>18</v>
      </c>
      <c r="BN29" s="13">
        <v>8</v>
      </c>
      <c r="BO29" s="13">
        <v>3</v>
      </c>
      <c r="BP29" s="13"/>
      <c r="BQ29" s="13"/>
      <c r="BR29" s="13">
        <v>4</v>
      </c>
      <c r="BS29" s="2"/>
      <c r="BT29" s="11">
        <v>557</v>
      </c>
      <c r="BU29" s="11">
        <v>759</v>
      </c>
      <c r="BV29" s="11">
        <v>1316</v>
      </c>
      <c r="BW29" s="11">
        <v>508</v>
      </c>
      <c r="BX29" s="11">
        <v>721</v>
      </c>
      <c r="BY29" s="11">
        <v>1229</v>
      </c>
      <c r="BZ29" s="11">
        <v>5170</v>
      </c>
      <c r="CA29" s="11">
        <v>18698</v>
      </c>
      <c r="CB29" s="11">
        <v>1051</v>
      </c>
      <c r="CC29" s="11">
        <v>24919</v>
      </c>
      <c r="CD29" s="11">
        <v>2673</v>
      </c>
      <c r="CE29" s="11">
        <v>9941</v>
      </c>
      <c r="CF29" s="11">
        <v>344</v>
      </c>
      <c r="CG29" s="11">
        <v>12958</v>
      </c>
      <c r="CH29" s="11">
        <v>26235</v>
      </c>
      <c r="CI29" s="11">
        <v>14187</v>
      </c>
      <c r="CJ29" s="11">
        <v>21091</v>
      </c>
      <c r="CK29" s="11">
        <v>10418</v>
      </c>
      <c r="CL29" s="11">
        <v>183</v>
      </c>
      <c r="CM29" s="2"/>
      <c r="CN29" s="11">
        <v>3</v>
      </c>
      <c r="CO29" s="11">
        <v>635</v>
      </c>
      <c r="CP29" s="2"/>
      <c r="CQ29" s="11">
        <v>24532</v>
      </c>
      <c r="CR29" s="11">
        <v>747</v>
      </c>
      <c r="CS29" s="11">
        <v>182869</v>
      </c>
    </row>
    <row r="30" spans="1:97" ht="15.75" customHeight="1" x14ac:dyDescent="0.2">
      <c r="A30" s="14" t="s">
        <v>28</v>
      </c>
      <c r="B30" s="2"/>
      <c r="C30" s="27">
        <v>4981266</v>
      </c>
      <c r="D30" s="27">
        <v>191874</v>
      </c>
      <c r="E30" s="27">
        <v>5173140</v>
      </c>
      <c r="F30" s="27">
        <v>11184752</v>
      </c>
      <c r="G30" s="27">
        <v>0</v>
      </c>
      <c r="H30" s="27">
        <v>11184752</v>
      </c>
      <c r="I30" s="27">
        <v>7130335</v>
      </c>
      <c r="J30" s="27">
        <v>0</v>
      </c>
      <c r="K30" s="27">
        <v>7130335</v>
      </c>
      <c r="L30" s="27">
        <v>23296353</v>
      </c>
      <c r="M30" s="27">
        <v>191874</v>
      </c>
      <c r="N30" s="27">
        <v>23488227</v>
      </c>
      <c r="O30" s="2"/>
      <c r="P30" s="8">
        <v>1224578</v>
      </c>
      <c r="Q30" s="8">
        <v>1149295</v>
      </c>
      <c r="R30" s="8">
        <v>2373873</v>
      </c>
      <c r="S30" s="8">
        <v>142884</v>
      </c>
      <c r="T30" s="8">
        <v>17737</v>
      </c>
      <c r="U30" s="8">
        <v>160621</v>
      </c>
      <c r="V30" s="8">
        <v>787013</v>
      </c>
      <c r="W30" s="8">
        <v>51630</v>
      </c>
      <c r="X30" s="8">
        <v>838643</v>
      </c>
      <c r="Y30" s="8">
        <v>2154475</v>
      </c>
      <c r="Z30" s="8">
        <v>1218662</v>
      </c>
      <c r="AA30" s="8">
        <v>3373137</v>
      </c>
      <c r="AB30" s="2"/>
      <c r="AC30" s="8">
        <v>158091</v>
      </c>
      <c r="AD30" s="8">
        <v>1666935</v>
      </c>
      <c r="AE30" s="8">
        <v>119168</v>
      </c>
      <c r="AF30" s="8">
        <v>1944194</v>
      </c>
      <c r="AG30" s="8">
        <v>844777</v>
      </c>
      <c r="AH30" s="8">
        <v>7058230</v>
      </c>
      <c r="AI30" s="8">
        <v>51</v>
      </c>
      <c r="AJ30" s="8">
        <v>7903058</v>
      </c>
      <c r="AK30" s="8">
        <v>6578838</v>
      </c>
      <c r="AL30" s="8">
        <v>9884</v>
      </c>
      <c r="AM30" s="8">
        <v>6588722</v>
      </c>
      <c r="AN30" s="8">
        <v>16306871</v>
      </c>
      <c r="AO30" s="8">
        <v>129103</v>
      </c>
      <c r="AP30" s="8">
        <v>16435974</v>
      </c>
      <c r="AQ30" s="2"/>
      <c r="AR30" s="8">
        <v>11166</v>
      </c>
      <c r="AS30" s="8">
        <v>4492</v>
      </c>
      <c r="AT30" s="8">
        <v>0</v>
      </c>
      <c r="AU30" s="2"/>
      <c r="AV30" s="15">
        <v>16481493</v>
      </c>
      <c r="AW30" s="15">
        <v>0</v>
      </c>
      <c r="AX30" s="15">
        <v>16481493</v>
      </c>
      <c r="AY30" s="15">
        <v>805172</v>
      </c>
      <c r="AZ30" s="15">
        <v>17286665</v>
      </c>
      <c r="BA30" s="15">
        <v>5298988</v>
      </c>
      <c r="BB30" s="15">
        <v>23488227</v>
      </c>
      <c r="BC30" s="15">
        <v>46073880</v>
      </c>
      <c r="BD30" s="2"/>
      <c r="BE30" s="8">
        <v>143</v>
      </c>
      <c r="BF30" s="8">
        <v>7.8</v>
      </c>
      <c r="BG30" s="8">
        <v>150.80000000000001</v>
      </c>
      <c r="BH30" s="9">
        <v>2</v>
      </c>
      <c r="BI30" s="9">
        <v>0</v>
      </c>
      <c r="BJ30" s="9">
        <v>0</v>
      </c>
      <c r="BK30" s="9">
        <v>35.299999999999997</v>
      </c>
      <c r="BL30" s="9">
        <v>15.5</v>
      </c>
      <c r="BM30" s="9">
        <v>50</v>
      </c>
      <c r="BN30" s="9">
        <v>28</v>
      </c>
      <c r="BO30" s="9">
        <v>9</v>
      </c>
      <c r="BP30" s="9">
        <v>6</v>
      </c>
      <c r="BQ30" s="9">
        <v>4</v>
      </c>
      <c r="BR30" s="9">
        <v>1</v>
      </c>
      <c r="BS30" s="2"/>
      <c r="BT30" s="8">
        <v>3177</v>
      </c>
      <c r="BU30" s="8">
        <v>4108</v>
      </c>
      <c r="BV30" s="8">
        <v>7285</v>
      </c>
      <c r="BW30" s="8">
        <v>2892</v>
      </c>
      <c r="BX30" s="8">
        <v>3846</v>
      </c>
      <c r="BY30" s="8">
        <v>6738</v>
      </c>
      <c r="BZ30" s="8">
        <v>23664</v>
      </c>
      <c r="CA30" s="8">
        <v>38512</v>
      </c>
      <c r="CB30" s="8">
        <v>1878</v>
      </c>
      <c r="CC30" s="8">
        <v>64054</v>
      </c>
      <c r="CD30" s="8">
        <v>13849</v>
      </c>
      <c r="CE30" s="8">
        <v>33297</v>
      </c>
      <c r="CF30" s="8">
        <v>745</v>
      </c>
      <c r="CG30" s="8">
        <v>47891</v>
      </c>
      <c r="CH30" s="8">
        <v>71339</v>
      </c>
      <c r="CI30" s="8">
        <v>54629</v>
      </c>
      <c r="CJ30" s="8">
        <v>4123</v>
      </c>
      <c r="CK30" s="8">
        <v>1176</v>
      </c>
      <c r="CL30" s="8">
        <v>706</v>
      </c>
      <c r="CM30" s="2"/>
      <c r="CN30" s="8">
        <v>4</v>
      </c>
      <c r="CO30" s="8">
        <v>4184</v>
      </c>
      <c r="CP30" s="2"/>
      <c r="CQ30" s="8">
        <v>41720</v>
      </c>
      <c r="CR30" s="8">
        <v>13524</v>
      </c>
      <c r="CS30" s="8">
        <v>324198</v>
      </c>
    </row>
    <row r="31" spans="1:97" ht="15.75" customHeight="1" x14ac:dyDescent="0.2">
      <c r="A31" s="10" t="s">
        <v>27</v>
      </c>
      <c r="B31" s="2"/>
      <c r="C31" s="28">
        <v>871115</v>
      </c>
      <c r="D31" s="28">
        <v>208598</v>
      </c>
      <c r="E31" s="28">
        <v>1079713</v>
      </c>
      <c r="F31" s="28">
        <v>9195285</v>
      </c>
      <c r="G31" s="28">
        <v>92134</v>
      </c>
      <c r="H31" s="28">
        <v>9287419</v>
      </c>
      <c r="I31" s="28">
        <v>647955</v>
      </c>
      <c r="J31" s="28">
        <v>3877</v>
      </c>
      <c r="K31" s="28">
        <v>651832</v>
      </c>
      <c r="L31" s="28">
        <v>10714355</v>
      </c>
      <c r="M31" s="28">
        <v>304609</v>
      </c>
      <c r="N31" s="28">
        <v>11018964</v>
      </c>
      <c r="O31" s="2"/>
      <c r="P31" s="11">
        <v>479936</v>
      </c>
      <c r="Q31" s="11">
        <v>954484</v>
      </c>
      <c r="R31" s="11">
        <v>1434420</v>
      </c>
      <c r="S31" s="11">
        <v>88570</v>
      </c>
      <c r="T31" s="11">
        <v>210</v>
      </c>
      <c r="U31" s="11">
        <v>88780</v>
      </c>
      <c r="V31" s="11">
        <v>26476</v>
      </c>
      <c r="W31" s="11">
        <v>142369</v>
      </c>
      <c r="X31" s="11">
        <v>168845</v>
      </c>
      <c r="Y31" s="11">
        <v>594982</v>
      </c>
      <c r="Z31" s="11">
        <v>1097063</v>
      </c>
      <c r="AA31" s="11">
        <v>1692045</v>
      </c>
      <c r="AB31" s="2"/>
      <c r="AC31" s="11">
        <v>3596823</v>
      </c>
      <c r="AD31" s="11">
        <v>83624</v>
      </c>
      <c r="AE31" s="11">
        <v>179889</v>
      </c>
      <c r="AF31" s="11">
        <v>3860336</v>
      </c>
      <c r="AG31" s="11">
        <v>2435037</v>
      </c>
      <c r="AH31" s="11">
        <v>2139815</v>
      </c>
      <c r="AI31" s="11">
        <v>203</v>
      </c>
      <c r="AJ31" s="11">
        <v>4575055</v>
      </c>
      <c r="AK31" s="11">
        <v>100639</v>
      </c>
      <c r="AL31" s="11">
        <v>3561</v>
      </c>
      <c r="AM31" s="11">
        <v>104200</v>
      </c>
      <c r="AN31" s="11">
        <v>8355938</v>
      </c>
      <c r="AO31" s="11">
        <v>183653</v>
      </c>
      <c r="AP31" s="11">
        <v>8539591</v>
      </c>
      <c r="AQ31" s="2"/>
      <c r="AR31" s="11">
        <v>9798</v>
      </c>
      <c r="AS31" s="11">
        <v>7934</v>
      </c>
      <c r="AT31" s="11">
        <v>1046</v>
      </c>
      <c r="AU31" s="2"/>
      <c r="AV31" s="12">
        <v>9565954</v>
      </c>
      <c r="AW31" s="11" t="s">
        <v>10</v>
      </c>
      <c r="AX31" s="12">
        <v>9565954</v>
      </c>
      <c r="AY31" s="12">
        <v>1054518</v>
      </c>
      <c r="AZ31" s="12">
        <v>10620472</v>
      </c>
      <c r="BA31" s="12">
        <v>1119301</v>
      </c>
      <c r="BB31" s="12">
        <v>11018964</v>
      </c>
      <c r="BC31" s="12">
        <v>22758737</v>
      </c>
      <c r="BD31" s="2"/>
      <c r="BE31" s="11">
        <v>96.2</v>
      </c>
      <c r="BF31" s="11" t="s">
        <v>10</v>
      </c>
      <c r="BG31" s="11">
        <v>96.2</v>
      </c>
      <c r="BH31" s="13">
        <v>0</v>
      </c>
      <c r="BI31" s="13">
        <v>0</v>
      </c>
      <c r="BJ31" s="13">
        <v>28.3</v>
      </c>
      <c r="BK31" s="13">
        <v>10.199999999999999</v>
      </c>
      <c r="BL31" s="13">
        <v>17.3</v>
      </c>
      <c r="BM31" s="13">
        <v>17</v>
      </c>
      <c r="BN31" s="13">
        <v>9.4</v>
      </c>
      <c r="BO31" s="13">
        <v>9</v>
      </c>
      <c r="BP31" s="13">
        <v>2</v>
      </c>
      <c r="BQ31" s="13">
        <v>0</v>
      </c>
      <c r="BR31" s="13">
        <v>3</v>
      </c>
      <c r="BS31" s="2"/>
      <c r="BT31" s="11">
        <v>1314</v>
      </c>
      <c r="BU31" s="11">
        <v>1938</v>
      </c>
      <c r="BV31" s="11">
        <v>3252</v>
      </c>
      <c r="BW31" s="11">
        <v>1137</v>
      </c>
      <c r="BX31" s="11">
        <v>1629</v>
      </c>
      <c r="BY31" s="11">
        <v>2766</v>
      </c>
      <c r="BZ31" s="11">
        <v>6570</v>
      </c>
      <c r="CA31" s="11">
        <v>25148</v>
      </c>
      <c r="CB31" s="11">
        <v>3708</v>
      </c>
      <c r="CC31" s="11">
        <v>35426</v>
      </c>
      <c r="CD31" s="11">
        <v>3683</v>
      </c>
      <c r="CE31" s="11">
        <v>20112</v>
      </c>
      <c r="CF31" s="11">
        <v>1710</v>
      </c>
      <c r="CG31" s="11">
        <v>25505</v>
      </c>
      <c r="CH31" s="11">
        <v>38678</v>
      </c>
      <c r="CI31" s="11">
        <v>28271</v>
      </c>
      <c r="CJ31" s="11">
        <v>5045</v>
      </c>
      <c r="CK31" s="11">
        <v>3246</v>
      </c>
      <c r="CL31" s="11">
        <v>58</v>
      </c>
      <c r="CM31" s="2"/>
      <c r="CN31" s="11">
        <v>5</v>
      </c>
      <c r="CO31" s="11">
        <v>2988</v>
      </c>
      <c r="CP31" s="2"/>
      <c r="CQ31" s="11">
        <v>12655</v>
      </c>
      <c r="CR31" s="11">
        <v>23046</v>
      </c>
      <c r="CS31" s="11" t="s">
        <v>10</v>
      </c>
    </row>
    <row r="32" spans="1:97" ht="15.75" customHeight="1" x14ac:dyDescent="0.2">
      <c r="A32" s="14" t="s">
        <v>148</v>
      </c>
      <c r="B32" s="2"/>
      <c r="C32" s="27" t="s">
        <v>152</v>
      </c>
      <c r="D32" s="27" t="s">
        <v>152</v>
      </c>
      <c r="E32" s="27" t="s">
        <v>152</v>
      </c>
      <c r="F32" s="27" t="s">
        <v>152</v>
      </c>
      <c r="G32" s="27" t="s">
        <v>152</v>
      </c>
      <c r="H32" s="27" t="s">
        <v>152</v>
      </c>
      <c r="I32" s="27" t="s">
        <v>152</v>
      </c>
      <c r="J32" s="27" t="s">
        <v>152</v>
      </c>
      <c r="K32" s="27" t="s">
        <v>152</v>
      </c>
      <c r="L32" s="27" t="s">
        <v>152</v>
      </c>
      <c r="M32" s="27" t="s">
        <v>152</v>
      </c>
      <c r="N32" s="27" t="s">
        <v>152</v>
      </c>
      <c r="O32" s="2"/>
      <c r="P32" s="8" t="s">
        <v>152</v>
      </c>
      <c r="Q32" s="8" t="s">
        <v>152</v>
      </c>
      <c r="R32" s="8" t="s">
        <v>152</v>
      </c>
      <c r="S32" s="8" t="s">
        <v>152</v>
      </c>
      <c r="T32" s="8" t="s">
        <v>152</v>
      </c>
      <c r="U32" s="8" t="s">
        <v>152</v>
      </c>
      <c r="V32" s="8" t="s">
        <v>152</v>
      </c>
      <c r="W32" s="8" t="s">
        <v>152</v>
      </c>
      <c r="X32" s="8" t="s">
        <v>152</v>
      </c>
      <c r="Y32" s="8" t="s">
        <v>152</v>
      </c>
      <c r="Z32" s="8" t="s">
        <v>152</v>
      </c>
      <c r="AA32" s="8" t="s">
        <v>152</v>
      </c>
      <c r="AB32" s="2"/>
      <c r="AC32" s="8" t="s">
        <v>152</v>
      </c>
      <c r="AD32" s="8" t="s">
        <v>152</v>
      </c>
      <c r="AE32" s="8" t="s">
        <v>152</v>
      </c>
      <c r="AF32" s="8" t="s">
        <v>152</v>
      </c>
      <c r="AG32" s="8" t="s">
        <v>152</v>
      </c>
      <c r="AH32" s="8" t="s">
        <v>152</v>
      </c>
      <c r="AI32" s="8" t="s">
        <v>152</v>
      </c>
      <c r="AJ32" s="8" t="s">
        <v>152</v>
      </c>
      <c r="AK32" s="8" t="s">
        <v>152</v>
      </c>
      <c r="AL32" s="8" t="s">
        <v>152</v>
      </c>
      <c r="AM32" s="8" t="s">
        <v>152</v>
      </c>
      <c r="AN32" s="8" t="s">
        <v>152</v>
      </c>
      <c r="AO32" s="8" t="s">
        <v>152</v>
      </c>
      <c r="AP32" s="8" t="s">
        <v>152</v>
      </c>
      <c r="AQ32" s="2"/>
      <c r="AR32" s="8" t="s">
        <v>152</v>
      </c>
      <c r="AS32" s="8" t="s">
        <v>152</v>
      </c>
      <c r="AT32" s="8" t="s">
        <v>152</v>
      </c>
      <c r="AU32" s="2"/>
      <c r="AV32" s="8" t="s">
        <v>152</v>
      </c>
      <c r="AW32" s="8" t="s">
        <v>152</v>
      </c>
      <c r="AX32" s="8" t="s">
        <v>152</v>
      </c>
      <c r="AY32" s="8" t="s">
        <v>152</v>
      </c>
      <c r="AZ32" s="8" t="s">
        <v>152</v>
      </c>
      <c r="BA32" s="8" t="s">
        <v>152</v>
      </c>
      <c r="BB32" s="8" t="s">
        <v>152</v>
      </c>
      <c r="BC32" s="8" t="s">
        <v>152</v>
      </c>
      <c r="BD32" s="2"/>
      <c r="BE32" s="8" t="s">
        <v>152</v>
      </c>
      <c r="BF32" s="8"/>
      <c r="BG32" s="8"/>
      <c r="BH32" s="9"/>
      <c r="BI32" s="9"/>
      <c r="BJ32" s="9"/>
      <c r="BK32" s="9"/>
      <c r="BL32" s="9"/>
      <c r="BM32" s="9"/>
      <c r="BN32" s="9"/>
      <c r="BO32" s="9"/>
      <c r="BP32" s="9"/>
      <c r="BQ32" s="9">
        <v>556</v>
      </c>
      <c r="BR32" s="9">
        <v>489</v>
      </c>
      <c r="BS32" s="2"/>
      <c r="BT32" s="8">
        <v>1045</v>
      </c>
      <c r="BU32" s="8">
        <v>362</v>
      </c>
      <c r="BV32" s="8">
        <v>417</v>
      </c>
      <c r="BW32" s="8">
        <v>779</v>
      </c>
      <c r="BX32" s="8">
        <v>2072</v>
      </c>
      <c r="BY32" s="8">
        <v>9098</v>
      </c>
      <c r="BZ32" s="8">
        <v>557</v>
      </c>
      <c r="CA32" s="8">
        <v>11727</v>
      </c>
      <c r="CB32" s="8">
        <v>1475</v>
      </c>
      <c r="CC32" s="8">
        <v>7211</v>
      </c>
      <c r="CD32" s="8">
        <v>346</v>
      </c>
      <c r="CE32" s="8">
        <v>9032</v>
      </c>
      <c r="CF32" s="8">
        <v>12772</v>
      </c>
      <c r="CG32" s="8">
        <v>9811</v>
      </c>
      <c r="CH32" s="8">
        <v>0</v>
      </c>
      <c r="CI32" s="8">
        <v>108</v>
      </c>
      <c r="CJ32" s="8" t="s">
        <v>152</v>
      </c>
      <c r="CK32" s="8" t="s">
        <v>152</v>
      </c>
      <c r="CL32" s="8" t="s">
        <v>152</v>
      </c>
      <c r="CM32" s="2"/>
      <c r="CN32" s="8" t="s">
        <v>152</v>
      </c>
      <c r="CO32" s="8" t="s">
        <v>152</v>
      </c>
      <c r="CP32" s="2"/>
      <c r="CQ32" s="8" t="s">
        <v>152</v>
      </c>
    </row>
    <row r="33" spans="1:97" ht="15.75" customHeight="1" x14ac:dyDescent="0.2">
      <c r="A33" s="10" t="s">
        <v>26</v>
      </c>
      <c r="B33" s="2"/>
      <c r="C33" s="28">
        <v>1061378</v>
      </c>
      <c r="D33" s="28">
        <v>780850</v>
      </c>
      <c r="E33" s="28">
        <v>1842228</v>
      </c>
      <c r="F33" s="28">
        <v>20600085</v>
      </c>
      <c r="G33" s="28">
        <v>150000</v>
      </c>
      <c r="H33" s="28">
        <v>20750085</v>
      </c>
      <c r="I33" s="28" t="s">
        <v>10</v>
      </c>
      <c r="J33" s="28" t="s">
        <v>10</v>
      </c>
      <c r="K33" s="28" t="s">
        <v>10</v>
      </c>
      <c r="L33" s="28">
        <v>21661463</v>
      </c>
      <c r="M33" s="28">
        <v>930850</v>
      </c>
      <c r="N33" s="28">
        <v>22592313</v>
      </c>
      <c r="O33" s="2"/>
      <c r="P33" s="11">
        <v>1370163</v>
      </c>
      <c r="Q33" s="11">
        <v>850138</v>
      </c>
      <c r="R33" s="11">
        <v>2220301</v>
      </c>
      <c r="S33" s="11">
        <v>77540</v>
      </c>
      <c r="T33" s="11">
        <v>373</v>
      </c>
      <c r="U33" s="11">
        <v>77913</v>
      </c>
      <c r="V33" s="11">
        <v>93507</v>
      </c>
      <c r="W33" s="11">
        <v>60867</v>
      </c>
      <c r="X33" s="11">
        <v>154374</v>
      </c>
      <c r="Y33" s="11">
        <v>1541210</v>
      </c>
      <c r="Z33" s="11">
        <v>911378</v>
      </c>
      <c r="AA33" s="11">
        <v>2452588</v>
      </c>
      <c r="AB33" s="2"/>
      <c r="AC33" s="11">
        <v>2227983</v>
      </c>
      <c r="AD33" s="11">
        <v>2977761</v>
      </c>
      <c r="AE33" s="11">
        <v>151511</v>
      </c>
      <c r="AF33" s="11">
        <v>5357255</v>
      </c>
      <c r="AG33" s="11">
        <v>4380337</v>
      </c>
      <c r="AH33" s="11">
        <v>6298180</v>
      </c>
      <c r="AI33" s="11">
        <v>1263</v>
      </c>
      <c r="AJ33" s="11">
        <v>10679780</v>
      </c>
      <c r="AK33" s="11" t="s">
        <v>10</v>
      </c>
      <c r="AL33" s="11">
        <v>8771</v>
      </c>
      <c r="AM33" s="11">
        <v>8771</v>
      </c>
      <c r="AN33" s="11">
        <v>15884261</v>
      </c>
      <c r="AO33" s="11">
        <v>161545</v>
      </c>
      <c r="AP33" s="11">
        <v>16045806</v>
      </c>
      <c r="AQ33" s="2"/>
      <c r="AR33" s="11">
        <v>11141</v>
      </c>
      <c r="AS33" s="11">
        <v>11480</v>
      </c>
      <c r="AT33" s="11">
        <v>3663</v>
      </c>
      <c r="AU33" s="2"/>
      <c r="AV33" s="12">
        <v>20224641</v>
      </c>
      <c r="AW33" s="11" t="s">
        <v>10</v>
      </c>
      <c r="AX33" s="12">
        <v>20224641</v>
      </c>
      <c r="AY33" s="12">
        <v>227257</v>
      </c>
      <c r="AZ33" s="12">
        <v>20451898</v>
      </c>
      <c r="BA33" s="12">
        <v>5470375</v>
      </c>
      <c r="BB33" s="12">
        <v>22592313</v>
      </c>
      <c r="BC33" s="12">
        <v>48514586</v>
      </c>
      <c r="BD33" s="2"/>
      <c r="BE33" s="11">
        <v>190.4</v>
      </c>
      <c r="BF33" s="11">
        <v>10.4</v>
      </c>
      <c r="BG33" s="11">
        <v>200.8</v>
      </c>
      <c r="BH33" s="13">
        <v>0</v>
      </c>
      <c r="BI33" s="13">
        <v>7.2</v>
      </c>
      <c r="BJ33" s="13">
        <v>13.2</v>
      </c>
      <c r="BK33" s="13">
        <v>54.6</v>
      </c>
      <c r="BL33" s="13">
        <v>24.6</v>
      </c>
      <c r="BM33" s="13"/>
      <c r="BN33" s="13">
        <v>27.9</v>
      </c>
      <c r="BO33" s="13">
        <v>16.7</v>
      </c>
      <c r="BP33" s="13">
        <v>5</v>
      </c>
      <c r="BQ33" s="13">
        <v>3</v>
      </c>
      <c r="BR33" s="13">
        <v>1</v>
      </c>
      <c r="BS33" s="2"/>
      <c r="BT33" s="11">
        <v>3143</v>
      </c>
      <c r="BU33" s="11">
        <v>4436</v>
      </c>
      <c r="BV33" s="11">
        <v>7579</v>
      </c>
      <c r="BW33" s="11">
        <v>2855</v>
      </c>
      <c r="BX33" s="11">
        <v>4107</v>
      </c>
      <c r="BY33" s="11">
        <v>6962</v>
      </c>
      <c r="BZ33" s="11">
        <v>18324</v>
      </c>
      <c r="CA33" s="11">
        <v>35947</v>
      </c>
      <c r="CB33" s="11">
        <v>1034</v>
      </c>
      <c r="CC33" s="11">
        <v>55305</v>
      </c>
      <c r="CD33" s="11">
        <v>13917</v>
      </c>
      <c r="CE33" s="11">
        <v>29260</v>
      </c>
      <c r="CF33" s="11">
        <v>522</v>
      </c>
      <c r="CG33" s="11">
        <v>43699</v>
      </c>
      <c r="CH33" s="11">
        <v>62884</v>
      </c>
      <c r="CI33" s="11">
        <v>50661</v>
      </c>
      <c r="CJ33" s="11">
        <v>1482</v>
      </c>
      <c r="CK33" s="11">
        <v>840</v>
      </c>
      <c r="CL33" s="11">
        <v>256</v>
      </c>
      <c r="CM33" s="2"/>
      <c r="CN33" s="11">
        <v>9</v>
      </c>
      <c r="CO33" s="11">
        <v>4557</v>
      </c>
      <c r="CP33" s="2"/>
      <c r="CQ33" s="11">
        <v>120952</v>
      </c>
      <c r="CR33" s="11">
        <v>275674</v>
      </c>
      <c r="CS33" s="11">
        <v>1583231</v>
      </c>
    </row>
    <row r="34" spans="1:97" ht="15.75" customHeight="1" x14ac:dyDescent="0.2">
      <c r="A34" s="14" t="s">
        <v>25</v>
      </c>
      <c r="B34" s="2"/>
      <c r="C34" s="27">
        <v>2590164</v>
      </c>
      <c r="D34" s="27">
        <v>56927</v>
      </c>
      <c r="E34" s="27">
        <v>2647091</v>
      </c>
      <c r="F34" s="27">
        <v>5976070</v>
      </c>
      <c r="G34" s="27">
        <v>24127</v>
      </c>
      <c r="H34" s="27">
        <v>6000197</v>
      </c>
      <c r="I34" s="27">
        <v>1163229</v>
      </c>
      <c r="J34" s="27">
        <v>6523</v>
      </c>
      <c r="K34" s="27">
        <v>1169752</v>
      </c>
      <c r="L34" s="27">
        <v>9729463</v>
      </c>
      <c r="M34" s="27">
        <v>87577</v>
      </c>
      <c r="N34" s="27">
        <v>9817040</v>
      </c>
      <c r="O34" s="2"/>
      <c r="P34" s="8">
        <v>538816</v>
      </c>
      <c r="Q34" s="8">
        <v>162810</v>
      </c>
      <c r="R34" s="8">
        <v>701626</v>
      </c>
      <c r="S34" s="8">
        <v>86877</v>
      </c>
      <c r="T34" s="8">
        <v>254</v>
      </c>
      <c r="U34" s="8">
        <v>87131</v>
      </c>
      <c r="V34" s="8">
        <v>100852</v>
      </c>
      <c r="W34" s="8">
        <v>6136</v>
      </c>
      <c r="X34" s="8">
        <v>106988</v>
      </c>
      <c r="Y34" s="8">
        <v>726545</v>
      </c>
      <c r="Z34" s="8">
        <v>169200</v>
      </c>
      <c r="AA34" s="8">
        <v>895745</v>
      </c>
      <c r="AB34" s="2"/>
      <c r="AC34" s="8">
        <v>3793272</v>
      </c>
      <c r="AD34" s="8">
        <v>493836</v>
      </c>
      <c r="AE34" s="8">
        <v>52764</v>
      </c>
      <c r="AF34" s="8">
        <v>4339872</v>
      </c>
      <c r="AG34" s="8">
        <v>1393131</v>
      </c>
      <c r="AH34" s="8">
        <v>1839268</v>
      </c>
      <c r="AI34" s="8">
        <v>742</v>
      </c>
      <c r="AJ34" s="8">
        <v>3233141</v>
      </c>
      <c r="AK34" s="8">
        <v>33309</v>
      </c>
      <c r="AL34" s="8">
        <v>6465</v>
      </c>
      <c r="AM34" s="8">
        <v>39774</v>
      </c>
      <c r="AN34" s="8">
        <v>7552816</v>
      </c>
      <c r="AO34" s="8">
        <v>59971</v>
      </c>
      <c r="AP34" s="8">
        <v>7612787</v>
      </c>
      <c r="AQ34" s="2"/>
      <c r="AR34" s="8">
        <v>2597</v>
      </c>
      <c r="AS34" s="8">
        <v>6409</v>
      </c>
      <c r="AT34" s="8">
        <v>842</v>
      </c>
      <c r="AU34" s="2"/>
      <c r="AV34" s="15">
        <v>9712451</v>
      </c>
      <c r="AW34" s="8" t="s">
        <v>10</v>
      </c>
      <c r="AX34" s="15">
        <v>9712451</v>
      </c>
      <c r="AY34" s="15">
        <v>56439</v>
      </c>
      <c r="AZ34" s="15">
        <v>9768890</v>
      </c>
      <c r="BA34" s="15">
        <v>930044</v>
      </c>
      <c r="BB34" s="15">
        <v>9817040</v>
      </c>
      <c r="BC34" s="15">
        <v>20515974</v>
      </c>
      <c r="BD34" s="2"/>
      <c r="BE34" s="8">
        <v>77.2</v>
      </c>
      <c r="BF34" s="8">
        <v>8</v>
      </c>
      <c r="BG34" s="8">
        <v>85.2</v>
      </c>
      <c r="BH34" s="9">
        <v>0</v>
      </c>
      <c r="BI34" s="9">
        <v>0</v>
      </c>
      <c r="BJ34" s="9">
        <v>2.1</v>
      </c>
      <c r="BK34" s="9">
        <v>28.5</v>
      </c>
      <c r="BL34" s="9">
        <v>16</v>
      </c>
      <c r="BM34" s="9">
        <v>13.5</v>
      </c>
      <c r="BN34" s="9">
        <v>15.3</v>
      </c>
      <c r="BO34" s="9">
        <v>2.8</v>
      </c>
      <c r="BP34" s="9">
        <v>4</v>
      </c>
      <c r="BQ34" s="9">
        <v>0</v>
      </c>
      <c r="BR34" s="9">
        <v>3</v>
      </c>
      <c r="BS34" s="2"/>
      <c r="BT34" s="8">
        <v>1246</v>
      </c>
      <c r="BU34" s="8">
        <v>1645</v>
      </c>
      <c r="BV34" s="8">
        <v>2891</v>
      </c>
      <c r="BW34" s="8">
        <v>1144</v>
      </c>
      <c r="BX34" s="8">
        <v>1532</v>
      </c>
      <c r="BY34" s="8">
        <v>2676</v>
      </c>
      <c r="BZ34" s="8">
        <v>5501</v>
      </c>
      <c r="CA34" s="8">
        <v>28585</v>
      </c>
      <c r="CB34" s="8">
        <v>1165</v>
      </c>
      <c r="CC34" s="8">
        <v>35251</v>
      </c>
      <c r="CD34" s="8">
        <v>3670</v>
      </c>
      <c r="CE34" s="8">
        <v>20061</v>
      </c>
      <c r="CF34" s="8">
        <v>675</v>
      </c>
      <c r="CG34" s="8">
        <v>24406</v>
      </c>
      <c r="CH34" s="8">
        <v>38142</v>
      </c>
      <c r="CI34" s="8">
        <v>27082</v>
      </c>
      <c r="CJ34" s="8">
        <v>8244</v>
      </c>
      <c r="CK34" s="8">
        <v>4726</v>
      </c>
      <c r="CL34" s="8">
        <v>2752</v>
      </c>
      <c r="CM34" s="2"/>
      <c r="CN34" s="8">
        <v>4</v>
      </c>
      <c r="CO34" s="8">
        <v>3850</v>
      </c>
      <c r="CP34" s="2"/>
      <c r="CQ34" s="8">
        <v>75891</v>
      </c>
      <c r="CR34" s="8">
        <v>14485</v>
      </c>
      <c r="CS34" s="8">
        <v>35134</v>
      </c>
    </row>
    <row r="35" spans="1:97" ht="15.75" customHeight="1" x14ac:dyDescent="0.2">
      <c r="A35" s="10" t="s">
        <v>24</v>
      </c>
      <c r="B35" s="2"/>
      <c r="C35" s="28">
        <v>355883</v>
      </c>
      <c r="D35" s="28">
        <v>106721</v>
      </c>
      <c r="E35" s="28">
        <v>462604</v>
      </c>
      <c r="F35" s="28">
        <v>4223028</v>
      </c>
      <c r="G35" s="28">
        <v>53476</v>
      </c>
      <c r="H35" s="28">
        <v>4276504</v>
      </c>
      <c r="I35" s="28">
        <v>33308</v>
      </c>
      <c r="J35" s="28">
        <v>0</v>
      </c>
      <c r="K35" s="28">
        <v>33308</v>
      </c>
      <c r="L35" s="28">
        <v>4612219</v>
      </c>
      <c r="M35" s="28">
        <v>160197</v>
      </c>
      <c r="N35" s="28">
        <v>4772416</v>
      </c>
      <c r="O35" s="2"/>
      <c r="P35" s="11">
        <v>341568</v>
      </c>
      <c r="Q35" s="11">
        <v>168260</v>
      </c>
      <c r="R35" s="11">
        <v>509828</v>
      </c>
      <c r="S35" s="11">
        <v>87796</v>
      </c>
      <c r="T35" s="11">
        <v>2967</v>
      </c>
      <c r="U35" s="11">
        <v>90763</v>
      </c>
      <c r="V35" s="11">
        <v>79915</v>
      </c>
      <c r="W35" s="11">
        <v>12574</v>
      </c>
      <c r="X35" s="11">
        <v>92489</v>
      </c>
      <c r="Y35" s="11">
        <v>509279</v>
      </c>
      <c r="Z35" s="11">
        <v>183801</v>
      </c>
      <c r="AA35" s="11">
        <v>693080</v>
      </c>
      <c r="AB35" s="2"/>
      <c r="AC35" s="16">
        <v>183946</v>
      </c>
      <c r="AD35" s="11" t="s">
        <v>10</v>
      </c>
      <c r="AE35" s="11">
        <v>105383</v>
      </c>
      <c r="AF35" s="11">
        <v>289329</v>
      </c>
      <c r="AG35" s="16">
        <v>1814314</v>
      </c>
      <c r="AH35" s="11" t="s">
        <v>10</v>
      </c>
      <c r="AI35" s="11">
        <v>340</v>
      </c>
      <c r="AJ35" s="11">
        <v>1814654</v>
      </c>
      <c r="AK35" s="11" t="s">
        <v>10</v>
      </c>
      <c r="AL35" s="11">
        <v>6173</v>
      </c>
      <c r="AM35" s="11">
        <v>6173</v>
      </c>
      <c r="AN35" s="11">
        <v>1998260</v>
      </c>
      <c r="AO35" s="11">
        <v>111896</v>
      </c>
      <c r="AP35" s="11">
        <v>2110156</v>
      </c>
      <c r="AQ35" s="2"/>
      <c r="AR35" s="11">
        <v>2257</v>
      </c>
      <c r="AS35" s="11">
        <v>1</v>
      </c>
      <c r="AT35" s="11">
        <v>1938</v>
      </c>
      <c r="AU35" s="2"/>
      <c r="AV35" s="12">
        <v>6532242</v>
      </c>
      <c r="AW35" s="12">
        <v>0</v>
      </c>
      <c r="AX35" s="12">
        <v>6532242</v>
      </c>
      <c r="AY35" s="11" t="s">
        <v>10</v>
      </c>
      <c r="AZ35" s="12">
        <v>6532242</v>
      </c>
      <c r="BA35" s="12">
        <v>234124</v>
      </c>
      <c r="BB35" s="12">
        <v>4801571</v>
      </c>
      <c r="BC35" s="12">
        <v>11567937</v>
      </c>
      <c r="BD35" s="2"/>
      <c r="BE35" s="11">
        <v>61</v>
      </c>
      <c r="BF35" s="11">
        <v>0</v>
      </c>
      <c r="BG35" s="11">
        <v>61</v>
      </c>
      <c r="BH35" s="13">
        <v>0</v>
      </c>
      <c r="BI35" s="13">
        <v>0</v>
      </c>
      <c r="BJ35" s="13">
        <v>0</v>
      </c>
      <c r="BK35" s="13">
        <v>13.5</v>
      </c>
      <c r="BL35" s="13">
        <v>9.5</v>
      </c>
      <c r="BM35" s="13">
        <v>13.5</v>
      </c>
      <c r="BN35" s="13">
        <v>4.5999999999999996</v>
      </c>
      <c r="BO35" s="13">
        <v>8</v>
      </c>
      <c r="BP35" s="13">
        <v>0</v>
      </c>
      <c r="BQ35" s="13">
        <v>3</v>
      </c>
      <c r="BR35" s="13">
        <v>1</v>
      </c>
      <c r="BS35" s="2"/>
      <c r="BT35" s="11">
        <v>591</v>
      </c>
      <c r="BU35" s="11">
        <v>972</v>
      </c>
      <c r="BV35" s="11">
        <v>1563</v>
      </c>
      <c r="BW35" s="11">
        <v>557</v>
      </c>
      <c r="BX35" s="11">
        <v>914</v>
      </c>
      <c r="BY35" s="11">
        <v>1471</v>
      </c>
      <c r="BZ35" s="11">
        <v>4213</v>
      </c>
      <c r="CA35" s="11">
        <v>17600</v>
      </c>
      <c r="CB35" s="11">
        <v>3607</v>
      </c>
      <c r="CC35" s="11">
        <v>25420</v>
      </c>
      <c r="CD35" s="11">
        <v>2141</v>
      </c>
      <c r="CE35" s="11">
        <v>10210</v>
      </c>
      <c r="CF35" s="11">
        <v>1304</v>
      </c>
      <c r="CG35" s="11">
        <v>13655</v>
      </c>
      <c r="CH35" s="11">
        <v>26983</v>
      </c>
      <c r="CI35" s="11">
        <v>15126</v>
      </c>
      <c r="CJ35" s="11">
        <v>16752</v>
      </c>
      <c r="CK35" s="11">
        <v>9014</v>
      </c>
      <c r="CL35" s="11">
        <v>126</v>
      </c>
      <c r="CM35" s="2"/>
      <c r="CN35" s="11">
        <v>3</v>
      </c>
      <c r="CO35" s="11">
        <v>1242</v>
      </c>
      <c r="CP35" s="2"/>
      <c r="CQ35" s="11">
        <v>21540</v>
      </c>
      <c r="CR35" s="11">
        <v>439</v>
      </c>
      <c r="CS35" s="11">
        <v>2459505</v>
      </c>
    </row>
    <row r="36" spans="1:97" ht="15.75" customHeight="1" x14ac:dyDescent="0.2">
      <c r="A36" s="14" t="s">
        <v>23</v>
      </c>
      <c r="B36" s="2"/>
      <c r="C36" s="27">
        <v>6127200</v>
      </c>
      <c r="D36" s="27">
        <v>471310</v>
      </c>
      <c r="E36" s="27">
        <v>6598510</v>
      </c>
      <c r="F36" s="27">
        <v>17037420</v>
      </c>
      <c r="G36" s="27">
        <v>508121</v>
      </c>
      <c r="H36" s="27">
        <v>17545541</v>
      </c>
      <c r="I36" s="27">
        <v>1384608</v>
      </c>
      <c r="J36" s="27" t="s">
        <v>10</v>
      </c>
      <c r="K36" s="27">
        <v>1384608</v>
      </c>
      <c r="L36" s="27">
        <v>24549228</v>
      </c>
      <c r="M36" s="27">
        <v>979431</v>
      </c>
      <c r="N36" s="27">
        <v>25528659</v>
      </c>
      <c r="O36" s="2"/>
      <c r="P36" s="8">
        <v>1836099</v>
      </c>
      <c r="Q36" s="8">
        <v>1760700</v>
      </c>
      <c r="R36" s="8">
        <v>3596799</v>
      </c>
      <c r="S36" s="8">
        <v>147238</v>
      </c>
      <c r="T36" s="8">
        <v>67001</v>
      </c>
      <c r="U36" s="8">
        <v>214239</v>
      </c>
      <c r="V36" s="8">
        <v>42107</v>
      </c>
      <c r="W36" s="8">
        <v>21644</v>
      </c>
      <c r="X36" s="8">
        <v>63751</v>
      </c>
      <c r="Y36" s="8">
        <v>2025444</v>
      </c>
      <c r="Z36" s="8">
        <v>1849345</v>
      </c>
      <c r="AA36" s="8">
        <v>3874789</v>
      </c>
      <c r="AB36" s="2"/>
      <c r="AC36" s="8">
        <v>10292988</v>
      </c>
      <c r="AD36" s="8">
        <v>1258415</v>
      </c>
      <c r="AE36" s="8">
        <v>275105</v>
      </c>
      <c r="AF36" s="8">
        <v>11826508</v>
      </c>
      <c r="AG36" s="8">
        <v>10814730</v>
      </c>
      <c r="AH36" s="8">
        <v>8376840</v>
      </c>
      <c r="AI36" s="8">
        <v>183</v>
      </c>
      <c r="AJ36" s="8">
        <v>19191753</v>
      </c>
      <c r="AK36" s="8">
        <v>96452</v>
      </c>
      <c r="AL36" s="8">
        <v>37650</v>
      </c>
      <c r="AM36" s="8">
        <v>134102</v>
      </c>
      <c r="AN36" s="8">
        <v>30839425</v>
      </c>
      <c r="AO36" s="8">
        <v>312938</v>
      </c>
      <c r="AP36" s="8">
        <v>31152363</v>
      </c>
      <c r="AQ36" s="2"/>
      <c r="AR36" s="8">
        <v>10909</v>
      </c>
      <c r="AS36" s="8">
        <v>2378</v>
      </c>
      <c r="AT36" s="8">
        <v>26817</v>
      </c>
      <c r="AU36" s="2"/>
      <c r="AV36" s="15">
        <v>24051956</v>
      </c>
      <c r="AW36" s="8" t="s">
        <v>10</v>
      </c>
      <c r="AX36" s="15">
        <v>24051956</v>
      </c>
      <c r="AY36" s="15">
        <v>0</v>
      </c>
      <c r="AZ36" s="15">
        <v>24051956</v>
      </c>
      <c r="BA36" s="15">
        <v>5192705</v>
      </c>
      <c r="BB36" s="15">
        <v>25528659</v>
      </c>
      <c r="BC36" s="15">
        <v>54773320</v>
      </c>
      <c r="BD36" s="2"/>
      <c r="BE36" s="8">
        <v>210.7</v>
      </c>
      <c r="BF36" s="8" t="s">
        <v>10</v>
      </c>
      <c r="BG36" s="8">
        <v>210.7</v>
      </c>
      <c r="BH36" s="9"/>
      <c r="BI36" s="9">
        <v>8</v>
      </c>
      <c r="BJ36" s="9">
        <v>27.1</v>
      </c>
      <c r="BK36" s="9">
        <v>66.5</v>
      </c>
      <c r="BL36" s="9">
        <v>17.5</v>
      </c>
      <c r="BM36" s="9">
        <v>53.5</v>
      </c>
      <c r="BN36" s="9">
        <v>13</v>
      </c>
      <c r="BO36" s="9">
        <v>11</v>
      </c>
      <c r="BP36" s="9">
        <v>9</v>
      </c>
      <c r="BQ36" s="9"/>
      <c r="BR36" s="9">
        <v>5</v>
      </c>
      <c r="BS36" s="2"/>
      <c r="BT36" s="8">
        <v>3558</v>
      </c>
      <c r="BU36" s="8">
        <v>4525</v>
      </c>
      <c r="BV36" s="8">
        <v>8083</v>
      </c>
      <c r="BW36" s="8">
        <v>3125</v>
      </c>
      <c r="BX36" s="8">
        <v>4173</v>
      </c>
      <c r="BY36" s="8">
        <v>7298</v>
      </c>
      <c r="BZ36" s="8">
        <v>29287</v>
      </c>
      <c r="CA36" s="8">
        <v>39398</v>
      </c>
      <c r="CB36" s="8">
        <v>1366</v>
      </c>
      <c r="CC36" s="8">
        <v>70051</v>
      </c>
      <c r="CD36" s="8">
        <v>19980</v>
      </c>
      <c r="CE36" s="8">
        <v>33480</v>
      </c>
      <c r="CF36" s="8">
        <v>589</v>
      </c>
      <c r="CG36" s="8">
        <v>54049</v>
      </c>
      <c r="CH36" s="8">
        <v>78134</v>
      </c>
      <c r="CI36" s="8">
        <v>61347</v>
      </c>
      <c r="CJ36" s="8">
        <v>2179</v>
      </c>
      <c r="CK36" s="8">
        <v>2981</v>
      </c>
      <c r="CL36" s="8">
        <v>2706</v>
      </c>
      <c r="CM36" s="2"/>
      <c r="CN36" s="8">
        <v>12</v>
      </c>
      <c r="CO36" s="8">
        <v>5397</v>
      </c>
      <c r="CP36" s="2"/>
      <c r="CQ36" s="8">
        <v>20122</v>
      </c>
      <c r="CR36" s="8">
        <v>43</v>
      </c>
      <c r="CS36" s="8">
        <v>1881518</v>
      </c>
    </row>
    <row r="37" spans="1:97" ht="15.75" customHeight="1" x14ac:dyDescent="0.2">
      <c r="A37" s="10" t="s">
        <v>22</v>
      </c>
      <c r="B37" s="2"/>
      <c r="C37" s="28">
        <v>472460</v>
      </c>
      <c r="D37" s="28">
        <v>101796</v>
      </c>
      <c r="E37" s="28">
        <v>574256</v>
      </c>
      <c r="F37" s="28">
        <v>5611845</v>
      </c>
      <c r="G37" s="28">
        <v>65030</v>
      </c>
      <c r="H37" s="28">
        <v>5676875</v>
      </c>
      <c r="I37" s="28">
        <v>51772</v>
      </c>
      <c r="J37" s="28">
        <v>0</v>
      </c>
      <c r="K37" s="28">
        <v>51772</v>
      </c>
      <c r="L37" s="28">
        <v>6136077</v>
      </c>
      <c r="M37" s="28">
        <v>166826</v>
      </c>
      <c r="N37" s="28">
        <v>6302903</v>
      </c>
      <c r="O37" s="2"/>
      <c r="P37" s="11">
        <v>496526</v>
      </c>
      <c r="Q37" s="11">
        <v>419523</v>
      </c>
      <c r="R37" s="11">
        <v>916049</v>
      </c>
      <c r="S37" s="11">
        <v>141423</v>
      </c>
      <c r="T37" s="11">
        <v>114</v>
      </c>
      <c r="U37" s="11">
        <v>141537</v>
      </c>
      <c r="V37" s="11">
        <v>67186</v>
      </c>
      <c r="W37" s="11">
        <v>34799</v>
      </c>
      <c r="X37" s="11">
        <v>101985</v>
      </c>
      <c r="Y37" s="11">
        <v>705135</v>
      </c>
      <c r="Z37" s="11">
        <v>454436</v>
      </c>
      <c r="AA37" s="11">
        <v>1159571</v>
      </c>
      <c r="AB37" s="2"/>
      <c r="AC37" s="11">
        <v>3500127</v>
      </c>
      <c r="AD37" s="11">
        <v>0</v>
      </c>
      <c r="AE37" s="11">
        <v>89696</v>
      </c>
      <c r="AF37" s="11">
        <v>3589823</v>
      </c>
      <c r="AG37" s="11">
        <v>4687644</v>
      </c>
      <c r="AH37" s="11">
        <v>0</v>
      </c>
      <c r="AI37" s="11">
        <v>0</v>
      </c>
      <c r="AJ37" s="11">
        <v>4687644</v>
      </c>
      <c r="AK37" s="11">
        <v>0</v>
      </c>
      <c r="AL37" s="11">
        <v>5551</v>
      </c>
      <c r="AM37" s="11">
        <v>5551</v>
      </c>
      <c r="AN37" s="11">
        <v>8187771</v>
      </c>
      <c r="AO37" s="11">
        <v>95247</v>
      </c>
      <c r="AP37" s="11">
        <v>8283018</v>
      </c>
      <c r="AQ37" s="2"/>
      <c r="AR37" s="11">
        <v>8885</v>
      </c>
      <c r="AS37" s="11">
        <v>3361</v>
      </c>
      <c r="AT37" s="11">
        <v>3466</v>
      </c>
      <c r="AU37" s="2"/>
      <c r="AV37" s="12">
        <v>2872450</v>
      </c>
      <c r="AW37" s="12"/>
      <c r="AX37" s="12">
        <v>2872450</v>
      </c>
      <c r="AY37" s="12">
        <v>103175</v>
      </c>
      <c r="AZ37" s="12">
        <v>2975625</v>
      </c>
      <c r="BA37" s="12">
        <v>806106</v>
      </c>
      <c r="BB37" s="12">
        <v>6313586</v>
      </c>
      <c r="BC37" s="12">
        <v>10095317</v>
      </c>
      <c r="BD37" s="2"/>
      <c r="BE37" s="11">
        <v>31.3</v>
      </c>
      <c r="BF37" s="11">
        <v>2</v>
      </c>
      <c r="BG37" s="11">
        <v>33.299999999999997</v>
      </c>
      <c r="BH37" s="13">
        <v>0</v>
      </c>
      <c r="BI37" s="13">
        <v>0</v>
      </c>
      <c r="BJ37" s="13">
        <v>2.2000000000000002</v>
      </c>
      <c r="BK37" s="13">
        <v>7.8</v>
      </c>
      <c r="BL37" s="13">
        <v>3</v>
      </c>
      <c r="BM37" s="13">
        <v>8.9</v>
      </c>
      <c r="BN37" s="13">
        <v>6</v>
      </c>
      <c r="BO37" s="13">
        <v>0</v>
      </c>
      <c r="BP37" s="13">
        <v>0</v>
      </c>
      <c r="BQ37" s="13">
        <v>2</v>
      </c>
      <c r="BR37" s="13">
        <v>2</v>
      </c>
      <c r="BS37" s="2"/>
      <c r="BT37" s="11">
        <v>1322</v>
      </c>
      <c r="BU37" s="11">
        <v>1734</v>
      </c>
      <c r="BV37" s="11">
        <v>3056</v>
      </c>
      <c r="BW37" s="11">
        <v>1139</v>
      </c>
      <c r="BX37" s="11">
        <v>1524</v>
      </c>
      <c r="BY37" s="11">
        <v>2663</v>
      </c>
      <c r="BZ37" s="11">
        <v>6696</v>
      </c>
      <c r="CA37" s="11">
        <v>28781</v>
      </c>
      <c r="CB37" s="11">
        <v>1007</v>
      </c>
      <c r="CC37" s="11">
        <v>36484</v>
      </c>
      <c r="CD37" s="11">
        <v>4641</v>
      </c>
      <c r="CE37" s="11">
        <v>16331</v>
      </c>
      <c r="CF37" s="11">
        <v>676</v>
      </c>
      <c r="CG37" s="11">
        <v>21648</v>
      </c>
      <c r="CH37" s="11">
        <v>39540</v>
      </c>
      <c r="CI37" s="11">
        <v>24311</v>
      </c>
      <c r="CJ37" s="11">
        <v>17004</v>
      </c>
      <c r="CK37" s="11">
        <v>7416</v>
      </c>
      <c r="CL37" s="11">
        <v>675</v>
      </c>
      <c r="CM37" s="2"/>
      <c r="CN37" s="11">
        <v>8</v>
      </c>
      <c r="CO37" s="11">
        <v>1833</v>
      </c>
      <c r="CP37" s="2"/>
      <c r="CQ37" s="11">
        <v>70903</v>
      </c>
      <c r="CR37" s="11">
        <v>59166</v>
      </c>
      <c r="CS37" s="11">
        <v>1384378</v>
      </c>
    </row>
    <row r="38" spans="1:97" ht="15.75" customHeight="1" x14ac:dyDescent="0.2">
      <c r="A38" s="14" t="s">
        <v>149</v>
      </c>
      <c r="B38" s="2"/>
      <c r="C38" s="27">
        <v>2758800</v>
      </c>
      <c r="D38" s="27">
        <v>664064</v>
      </c>
      <c r="E38" s="27">
        <v>3422864</v>
      </c>
      <c r="F38" s="27">
        <v>9569299</v>
      </c>
      <c r="G38" s="27">
        <v>113913</v>
      </c>
      <c r="H38" s="27">
        <v>9683212</v>
      </c>
      <c r="I38" s="27">
        <v>184294</v>
      </c>
      <c r="J38" s="27">
        <v>4775</v>
      </c>
      <c r="K38" s="27">
        <v>189069</v>
      </c>
      <c r="L38" s="27">
        <v>12512393</v>
      </c>
      <c r="M38" s="27">
        <v>782752</v>
      </c>
      <c r="N38" s="27">
        <v>13295145</v>
      </c>
      <c r="O38" s="2"/>
      <c r="P38" s="8">
        <v>570518</v>
      </c>
      <c r="Q38" s="8">
        <v>449921</v>
      </c>
      <c r="R38" s="8">
        <v>1020439</v>
      </c>
      <c r="S38" s="8">
        <v>182277</v>
      </c>
      <c r="T38" s="8">
        <v>171</v>
      </c>
      <c r="U38" s="8">
        <v>182448</v>
      </c>
      <c r="V38" s="8">
        <v>165820</v>
      </c>
      <c r="W38" s="8">
        <v>3029</v>
      </c>
      <c r="X38" s="8">
        <v>168849</v>
      </c>
      <c r="Y38" s="8">
        <v>918615</v>
      </c>
      <c r="Z38" s="8">
        <v>453121</v>
      </c>
      <c r="AA38" s="8">
        <v>1371736</v>
      </c>
      <c r="AB38" s="2"/>
      <c r="AC38" s="8">
        <v>1042690</v>
      </c>
      <c r="AD38" s="8">
        <v>522036</v>
      </c>
      <c r="AE38" s="8">
        <v>150603</v>
      </c>
      <c r="AF38" s="8">
        <v>1715329</v>
      </c>
      <c r="AG38" s="8">
        <v>102751</v>
      </c>
      <c r="AH38" s="8">
        <v>2948338</v>
      </c>
      <c r="AI38" s="8">
        <v>545</v>
      </c>
      <c r="AJ38" s="8">
        <v>3051634</v>
      </c>
      <c r="AK38" s="8">
        <v>2663233</v>
      </c>
      <c r="AL38" s="8">
        <v>9014</v>
      </c>
      <c r="AM38" s="8">
        <v>2672247</v>
      </c>
      <c r="AN38" s="8">
        <v>7279048</v>
      </c>
      <c r="AO38" s="8">
        <v>160162</v>
      </c>
      <c r="AP38" s="8">
        <v>7439210</v>
      </c>
      <c r="AQ38" s="2"/>
      <c r="AR38" s="8">
        <v>3620</v>
      </c>
      <c r="AS38" s="8">
        <v>6406</v>
      </c>
      <c r="AT38" s="8">
        <v>387</v>
      </c>
      <c r="AU38" s="2"/>
      <c r="AV38" s="15">
        <v>10054229</v>
      </c>
      <c r="AW38" s="15">
        <v>1154203</v>
      </c>
      <c r="AX38" s="15">
        <v>11208432</v>
      </c>
      <c r="AY38" s="15">
        <v>671599</v>
      </c>
      <c r="AZ38" s="15">
        <v>11880031</v>
      </c>
      <c r="BA38" s="15">
        <v>1267210</v>
      </c>
      <c r="BB38" s="15">
        <v>13295145</v>
      </c>
      <c r="BC38" s="15">
        <v>26442386</v>
      </c>
      <c r="BD38" s="2"/>
      <c r="BE38" s="8">
        <v>79.900000000000006</v>
      </c>
      <c r="BF38" s="8">
        <v>13</v>
      </c>
      <c r="BG38" s="8">
        <v>92.9</v>
      </c>
      <c r="BH38" s="9">
        <v>0</v>
      </c>
      <c r="BI38" s="9">
        <v>0</v>
      </c>
      <c r="BJ38" s="9">
        <v>3.3</v>
      </c>
      <c r="BK38" s="9">
        <v>16.5</v>
      </c>
      <c r="BL38" s="9">
        <v>11.4</v>
      </c>
      <c r="BM38" s="9">
        <v>15.5</v>
      </c>
      <c r="BN38" s="9">
        <v>21.4</v>
      </c>
      <c r="BO38" s="9">
        <v>14.8</v>
      </c>
      <c r="BP38" s="9">
        <v>6</v>
      </c>
      <c r="BQ38" s="9">
        <v>0</v>
      </c>
      <c r="BR38" s="9">
        <v>4</v>
      </c>
      <c r="BS38" s="2"/>
      <c r="BT38" s="8">
        <v>1593</v>
      </c>
      <c r="BU38" s="8">
        <v>2042</v>
      </c>
      <c r="BV38" s="8">
        <v>3635</v>
      </c>
      <c r="BW38" s="8">
        <v>1446</v>
      </c>
      <c r="BX38" s="8">
        <v>1911</v>
      </c>
      <c r="BY38" s="8">
        <v>3357</v>
      </c>
      <c r="BZ38" s="8">
        <v>11094</v>
      </c>
      <c r="CA38" s="8">
        <v>33706</v>
      </c>
      <c r="CB38" s="8">
        <v>1450</v>
      </c>
      <c r="CC38" s="8">
        <v>46250</v>
      </c>
      <c r="CD38" s="8">
        <v>7489</v>
      </c>
      <c r="CE38" s="8">
        <v>27668</v>
      </c>
      <c r="CF38" s="8">
        <v>871</v>
      </c>
      <c r="CG38" s="8">
        <v>36028</v>
      </c>
      <c r="CH38" s="8">
        <v>49885</v>
      </c>
      <c r="CI38" s="8">
        <v>39385</v>
      </c>
      <c r="CJ38" s="8">
        <v>668</v>
      </c>
      <c r="CK38" s="8">
        <v>570</v>
      </c>
      <c r="CL38" s="8">
        <v>1662</v>
      </c>
      <c r="CM38" s="2"/>
      <c r="CN38" s="8">
        <v>1</v>
      </c>
      <c r="CO38" s="8">
        <v>1721</v>
      </c>
      <c r="CP38" s="2"/>
      <c r="CQ38" s="8">
        <v>59089</v>
      </c>
      <c r="CR38" s="8">
        <v>0</v>
      </c>
      <c r="CS38" s="8">
        <v>2098484</v>
      </c>
    </row>
    <row r="39" spans="1:97" ht="15.75" customHeight="1" x14ac:dyDescent="0.2">
      <c r="A39" s="10" t="s">
        <v>150</v>
      </c>
      <c r="B39" s="2"/>
      <c r="C39" s="28">
        <v>441285</v>
      </c>
      <c r="D39" s="28">
        <v>219535</v>
      </c>
      <c r="E39" s="28">
        <v>660820</v>
      </c>
      <c r="F39" s="28">
        <v>192862</v>
      </c>
      <c r="G39" s="28">
        <v>14163</v>
      </c>
      <c r="H39" s="28">
        <v>207025</v>
      </c>
      <c r="I39" s="28">
        <v>2366954</v>
      </c>
      <c r="J39" s="28">
        <v>0</v>
      </c>
      <c r="K39" s="28">
        <v>2366954</v>
      </c>
      <c r="L39" s="28">
        <v>3001101</v>
      </c>
      <c r="M39" s="28">
        <v>233698</v>
      </c>
      <c r="N39" s="28">
        <v>3234799</v>
      </c>
      <c r="O39" s="2"/>
      <c r="P39" s="11">
        <v>391719</v>
      </c>
      <c r="Q39" s="11">
        <v>110907</v>
      </c>
      <c r="R39" s="11">
        <v>502626</v>
      </c>
      <c r="S39" s="11">
        <v>100047</v>
      </c>
      <c r="T39" s="11">
        <v>40</v>
      </c>
      <c r="U39" s="11">
        <v>100087</v>
      </c>
      <c r="V39" s="11">
        <v>17485</v>
      </c>
      <c r="W39" s="11">
        <v>4076</v>
      </c>
      <c r="X39" s="11">
        <v>21561</v>
      </c>
      <c r="Y39" s="11">
        <v>509251</v>
      </c>
      <c r="Z39" s="11">
        <v>115023</v>
      </c>
      <c r="AA39" s="11">
        <v>624274</v>
      </c>
      <c r="AB39" s="2"/>
      <c r="AC39" s="11">
        <v>2214803</v>
      </c>
      <c r="AD39" s="11">
        <v>47507</v>
      </c>
      <c r="AE39" s="11">
        <v>57128</v>
      </c>
      <c r="AF39" s="11">
        <v>2319438</v>
      </c>
      <c r="AG39" s="11">
        <v>1367348</v>
      </c>
      <c r="AH39" s="11">
        <v>364989</v>
      </c>
      <c r="AI39" s="11">
        <v>0</v>
      </c>
      <c r="AJ39" s="11">
        <v>1732337</v>
      </c>
      <c r="AK39" s="11">
        <v>18705</v>
      </c>
      <c r="AL39" s="11">
        <v>0</v>
      </c>
      <c r="AM39" s="11">
        <v>18705</v>
      </c>
      <c r="AN39" s="11">
        <v>4013352</v>
      </c>
      <c r="AO39" s="11">
        <v>57128</v>
      </c>
      <c r="AP39" s="11">
        <v>4070480</v>
      </c>
      <c r="AQ39" s="2"/>
      <c r="AR39" s="11">
        <v>1301</v>
      </c>
      <c r="AS39" s="11">
        <v>306</v>
      </c>
      <c r="AT39" s="11">
        <v>3069</v>
      </c>
      <c r="AU39" s="2"/>
      <c r="AV39" s="12">
        <v>1998849</v>
      </c>
      <c r="AW39" s="12">
        <v>127920</v>
      </c>
      <c r="AX39" s="12">
        <v>2126769</v>
      </c>
      <c r="AY39" s="12">
        <v>47045</v>
      </c>
      <c r="AZ39" s="12">
        <v>2173814</v>
      </c>
      <c r="BA39" s="12">
        <v>698133</v>
      </c>
      <c r="BB39" s="12">
        <v>3234799</v>
      </c>
      <c r="BC39" s="12">
        <v>6106746</v>
      </c>
      <c r="BD39" s="2"/>
      <c r="BE39" s="11">
        <v>25.3</v>
      </c>
      <c r="BF39" s="11">
        <v>2</v>
      </c>
      <c r="BG39" s="11">
        <v>27.3</v>
      </c>
      <c r="BH39" s="13">
        <v>0</v>
      </c>
      <c r="BI39" s="13">
        <v>0</v>
      </c>
      <c r="BJ39" s="13">
        <v>5.7</v>
      </c>
      <c r="BK39" s="13">
        <v>1</v>
      </c>
      <c r="BL39" s="13">
        <v>7</v>
      </c>
      <c r="BM39" s="13">
        <v>9</v>
      </c>
      <c r="BN39" s="13">
        <v>0</v>
      </c>
      <c r="BO39" s="13">
        <v>3</v>
      </c>
      <c r="BP39" s="13">
        <v>0</v>
      </c>
      <c r="BQ39" s="13">
        <v>1</v>
      </c>
      <c r="BR39" s="13">
        <v>0</v>
      </c>
      <c r="BS39" s="2"/>
      <c r="BT39" s="11">
        <v>454</v>
      </c>
      <c r="BU39" s="11">
        <v>714</v>
      </c>
      <c r="BV39" s="11">
        <v>1168</v>
      </c>
      <c r="BW39" s="11">
        <v>420</v>
      </c>
      <c r="BX39" s="11">
        <v>655</v>
      </c>
      <c r="BY39" s="11">
        <v>1075</v>
      </c>
      <c r="BZ39" s="11">
        <v>2508</v>
      </c>
      <c r="CA39" s="11">
        <v>13813</v>
      </c>
      <c r="CB39" s="11">
        <v>1439</v>
      </c>
      <c r="CC39" s="11">
        <v>17760</v>
      </c>
      <c r="CD39" s="11">
        <v>1599</v>
      </c>
      <c r="CE39" s="11">
        <v>9679</v>
      </c>
      <c r="CF39" s="11">
        <v>579</v>
      </c>
      <c r="CG39" s="11">
        <v>11857</v>
      </c>
      <c r="CH39" s="11">
        <v>18928</v>
      </c>
      <c r="CI39" s="11">
        <v>12932</v>
      </c>
      <c r="CJ39" s="11">
        <v>140</v>
      </c>
      <c r="CK39" s="11">
        <v>261</v>
      </c>
      <c r="CL39" s="11">
        <v>487</v>
      </c>
      <c r="CM39" s="2"/>
      <c r="CN39" s="11">
        <v>6</v>
      </c>
      <c r="CO39" s="11">
        <v>1089</v>
      </c>
      <c r="CP39" s="2"/>
      <c r="CQ39" s="11">
        <v>8665</v>
      </c>
      <c r="CR39" s="11">
        <v>18756</v>
      </c>
      <c r="CS39" s="11">
        <v>0</v>
      </c>
    </row>
    <row r="40" spans="1:97" ht="15.75" customHeight="1" x14ac:dyDescent="0.2">
      <c r="A40" s="14" t="s">
        <v>21</v>
      </c>
      <c r="B40" s="2"/>
      <c r="C40" s="27">
        <v>1671167</v>
      </c>
      <c r="D40" s="27">
        <v>179467</v>
      </c>
      <c r="E40" s="27">
        <v>1850634</v>
      </c>
      <c r="F40" s="27">
        <v>11526638</v>
      </c>
      <c r="G40" s="27">
        <v>100932</v>
      </c>
      <c r="H40" s="27">
        <v>11627570</v>
      </c>
      <c r="I40" s="27">
        <v>399938</v>
      </c>
      <c r="J40" s="27">
        <v>17089</v>
      </c>
      <c r="K40" s="27">
        <v>417027</v>
      </c>
      <c r="L40" s="27">
        <v>13597743</v>
      </c>
      <c r="M40" s="27">
        <v>297488</v>
      </c>
      <c r="N40" s="27">
        <v>13895231</v>
      </c>
      <c r="O40" s="2"/>
      <c r="P40" s="8">
        <v>649899</v>
      </c>
      <c r="Q40" s="8">
        <v>725451</v>
      </c>
      <c r="R40" s="8">
        <v>1375350</v>
      </c>
      <c r="S40" s="8">
        <v>210018</v>
      </c>
      <c r="T40" s="8">
        <v>29852</v>
      </c>
      <c r="U40" s="8">
        <v>239870</v>
      </c>
      <c r="V40" s="8">
        <v>315362</v>
      </c>
      <c r="W40" s="8">
        <v>60930</v>
      </c>
      <c r="X40" s="8">
        <v>376292</v>
      </c>
      <c r="Y40" s="8">
        <v>1175279</v>
      </c>
      <c r="Z40" s="8">
        <v>816233</v>
      </c>
      <c r="AA40" s="8">
        <v>1991512</v>
      </c>
      <c r="AB40" s="2"/>
      <c r="AC40" s="8">
        <v>3420926</v>
      </c>
      <c r="AD40" s="8" t="s">
        <v>10</v>
      </c>
      <c r="AE40" s="8">
        <v>107465</v>
      </c>
      <c r="AF40" s="8">
        <v>3528391</v>
      </c>
      <c r="AG40" s="8">
        <v>2091505</v>
      </c>
      <c r="AH40" s="8">
        <v>2630487</v>
      </c>
      <c r="AI40" s="8" t="s">
        <v>10</v>
      </c>
      <c r="AJ40" s="8">
        <v>4721992</v>
      </c>
      <c r="AK40" s="8" t="s">
        <v>10</v>
      </c>
      <c r="AL40" s="8">
        <v>12565</v>
      </c>
      <c r="AM40" s="8">
        <v>12565</v>
      </c>
      <c r="AN40" s="8">
        <v>8142918</v>
      </c>
      <c r="AO40" s="8">
        <v>120030</v>
      </c>
      <c r="AP40" s="8">
        <v>8262948</v>
      </c>
      <c r="AQ40" s="2"/>
      <c r="AR40" s="8">
        <v>6018</v>
      </c>
      <c r="AS40" s="8">
        <v>971</v>
      </c>
      <c r="AT40" s="8"/>
      <c r="AU40" s="2"/>
      <c r="AV40" s="15">
        <v>9048569.3000000007</v>
      </c>
      <c r="AW40" s="15">
        <v>0</v>
      </c>
      <c r="AX40" s="15">
        <v>9048569.3000000007</v>
      </c>
      <c r="AY40" s="15">
        <v>613755.05000000005</v>
      </c>
      <c r="AZ40" s="15">
        <v>9662324.0500000007</v>
      </c>
      <c r="BA40" s="15">
        <v>1658255.48</v>
      </c>
      <c r="BB40" s="15">
        <v>14095054.039999999</v>
      </c>
      <c r="BC40" s="15">
        <v>25415633.52</v>
      </c>
      <c r="BD40" s="2"/>
      <c r="BE40" s="8">
        <v>93.46</v>
      </c>
      <c r="BF40" s="8">
        <v>0</v>
      </c>
      <c r="BG40" s="8">
        <v>93.46</v>
      </c>
      <c r="BH40" s="9"/>
      <c r="BI40" s="9"/>
      <c r="BJ40" s="9"/>
      <c r="BK40" s="9"/>
      <c r="BL40" s="9"/>
      <c r="BM40" s="9"/>
      <c r="BN40" s="9"/>
      <c r="BO40" s="9"/>
      <c r="BP40" s="9"/>
      <c r="BQ40" s="9"/>
      <c r="BR40" s="9"/>
      <c r="BS40" s="2"/>
      <c r="BT40" s="8">
        <v>1620</v>
      </c>
      <c r="BU40" s="8">
        <v>2220</v>
      </c>
      <c r="BV40" s="8">
        <v>3840</v>
      </c>
      <c r="BW40" s="8">
        <v>1385</v>
      </c>
      <c r="BX40" s="8">
        <v>1980</v>
      </c>
      <c r="BY40" s="8">
        <v>3365</v>
      </c>
      <c r="BZ40" s="8">
        <v>9077</v>
      </c>
      <c r="CA40" s="8">
        <v>14798</v>
      </c>
      <c r="CB40" s="8">
        <v>77</v>
      </c>
      <c r="CC40" s="8">
        <v>23952</v>
      </c>
      <c r="CD40" s="8">
        <v>6846</v>
      </c>
      <c r="CE40" s="8">
        <v>11838</v>
      </c>
      <c r="CF40" s="8">
        <v>58</v>
      </c>
      <c r="CG40" s="8">
        <v>18742</v>
      </c>
      <c r="CH40" s="8">
        <v>27792</v>
      </c>
      <c r="CI40" s="8">
        <v>22107</v>
      </c>
      <c r="CJ40" s="8">
        <v>108</v>
      </c>
      <c r="CK40" s="8">
        <v>123</v>
      </c>
      <c r="CL40" s="8">
        <v>1786</v>
      </c>
      <c r="CM40" s="2"/>
      <c r="CN40" s="8">
        <v>7</v>
      </c>
      <c r="CO40" s="8">
        <v>4096</v>
      </c>
      <c r="CP40" s="2"/>
      <c r="CQ40" s="8">
        <v>13880</v>
      </c>
      <c r="CR40" s="8">
        <v>140130</v>
      </c>
      <c r="CS40" s="8">
        <v>891937</v>
      </c>
    </row>
    <row r="41" spans="1:97" ht="15.75" customHeight="1" x14ac:dyDescent="0.2">
      <c r="A41" s="10" t="s">
        <v>20</v>
      </c>
      <c r="B41" s="2"/>
      <c r="C41" s="28">
        <v>526458</v>
      </c>
      <c r="D41" s="28">
        <v>85573</v>
      </c>
      <c r="E41" s="28">
        <v>612031</v>
      </c>
      <c r="F41" s="28">
        <v>3053517</v>
      </c>
      <c r="G41" s="28">
        <v>22431</v>
      </c>
      <c r="H41" s="28">
        <v>3075948</v>
      </c>
      <c r="I41" s="28">
        <v>2889471</v>
      </c>
      <c r="J41" s="28">
        <v>4583</v>
      </c>
      <c r="K41" s="28">
        <v>2894054</v>
      </c>
      <c r="L41" s="28">
        <v>6469446</v>
      </c>
      <c r="M41" s="28">
        <v>112587</v>
      </c>
      <c r="N41" s="28">
        <v>6582033</v>
      </c>
      <c r="O41" s="2"/>
      <c r="P41" s="11">
        <v>565450</v>
      </c>
      <c r="Q41" s="11">
        <v>221636</v>
      </c>
      <c r="R41" s="11">
        <v>787086</v>
      </c>
      <c r="S41" s="11">
        <v>95426</v>
      </c>
      <c r="T41" s="11">
        <v>5148</v>
      </c>
      <c r="U41" s="11">
        <v>100574</v>
      </c>
      <c r="V41" s="11">
        <v>9746</v>
      </c>
      <c r="W41" s="11">
        <v>21679</v>
      </c>
      <c r="X41" s="11">
        <v>31425</v>
      </c>
      <c r="Y41" s="11">
        <v>670622</v>
      </c>
      <c r="Z41" s="11">
        <v>248463</v>
      </c>
      <c r="AA41" s="11">
        <v>919085</v>
      </c>
      <c r="AB41" s="2"/>
      <c r="AC41" s="11" t="s">
        <v>10</v>
      </c>
      <c r="AD41" s="11" t="s">
        <v>10</v>
      </c>
      <c r="AE41" s="11">
        <v>60272</v>
      </c>
      <c r="AF41" s="11">
        <v>60272</v>
      </c>
      <c r="AG41" s="11" t="s">
        <v>10</v>
      </c>
      <c r="AH41" s="11" t="s">
        <v>10</v>
      </c>
      <c r="AI41" s="11">
        <v>175</v>
      </c>
      <c r="AJ41" s="11">
        <v>175</v>
      </c>
      <c r="AK41" s="11" t="s">
        <v>10</v>
      </c>
      <c r="AL41" s="11"/>
      <c r="AM41" s="11" t="s">
        <v>10</v>
      </c>
      <c r="AN41" s="11" t="s">
        <v>10</v>
      </c>
      <c r="AO41" s="11">
        <v>60447</v>
      </c>
      <c r="AP41" s="11">
        <v>60447</v>
      </c>
      <c r="AQ41" s="2"/>
      <c r="AR41" s="11">
        <v>6131</v>
      </c>
      <c r="AS41" s="11">
        <v>5986</v>
      </c>
      <c r="AT41" s="11" t="s">
        <v>10</v>
      </c>
      <c r="AU41" s="2"/>
      <c r="AV41" s="12">
        <v>7168078</v>
      </c>
      <c r="AW41" s="12">
        <v>0</v>
      </c>
      <c r="AX41" s="12">
        <v>7168078</v>
      </c>
      <c r="AY41" s="12">
        <v>388206</v>
      </c>
      <c r="AZ41" s="12">
        <v>7556284</v>
      </c>
      <c r="BA41" s="12">
        <v>1480923</v>
      </c>
      <c r="BB41" s="12">
        <v>6759368</v>
      </c>
      <c r="BC41" s="12">
        <v>15796575</v>
      </c>
      <c r="BD41" s="2"/>
      <c r="BE41" s="11">
        <v>76</v>
      </c>
      <c r="BF41" s="11" t="s">
        <v>10</v>
      </c>
      <c r="BG41" s="11">
        <v>76</v>
      </c>
      <c r="BH41" s="13">
        <v>0</v>
      </c>
      <c r="BI41" s="13">
        <v>0</v>
      </c>
      <c r="BJ41" s="13">
        <v>2.8</v>
      </c>
      <c r="BK41" s="13">
        <v>22.3</v>
      </c>
      <c r="BL41" s="13">
        <v>4.8</v>
      </c>
      <c r="BM41" s="13">
        <v>22.6</v>
      </c>
      <c r="BN41" s="13">
        <v>13.4</v>
      </c>
      <c r="BO41" s="13">
        <v>4</v>
      </c>
      <c r="BP41" s="13">
        <v>2</v>
      </c>
      <c r="BQ41" s="13">
        <v>3</v>
      </c>
      <c r="BR41" s="13">
        <v>1</v>
      </c>
      <c r="BS41" s="2"/>
      <c r="BT41" s="11">
        <v>1151</v>
      </c>
      <c r="BU41" s="11">
        <v>1508</v>
      </c>
      <c r="BV41" s="11">
        <v>2659</v>
      </c>
      <c r="BW41" s="11">
        <v>1056</v>
      </c>
      <c r="BX41" s="11">
        <v>1368</v>
      </c>
      <c r="BY41" s="11">
        <v>2424</v>
      </c>
      <c r="BZ41" s="11">
        <v>8887</v>
      </c>
      <c r="CA41" s="11">
        <v>24726</v>
      </c>
      <c r="CB41" s="11">
        <v>1376</v>
      </c>
      <c r="CC41" s="11">
        <v>34989</v>
      </c>
      <c r="CD41" s="11">
        <v>5860</v>
      </c>
      <c r="CE41" s="11">
        <v>19342</v>
      </c>
      <c r="CF41" s="11">
        <v>727</v>
      </c>
      <c r="CG41" s="11">
        <v>25929</v>
      </c>
      <c r="CH41" s="11">
        <v>37648</v>
      </c>
      <c r="CI41" s="11">
        <v>28353</v>
      </c>
      <c r="CJ41" s="11">
        <v>0</v>
      </c>
      <c r="CK41" s="11">
        <v>593</v>
      </c>
      <c r="CL41" s="11">
        <v>6</v>
      </c>
      <c r="CM41" s="2"/>
      <c r="CN41" s="11">
        <v>2</v>
      </c>
      <c r="CO41" s="11">
        <v>1739</v>
      </c>
      <c r="CP41" s="2"/>
      <c r="CQ41" s="11">
        <v>41470</v>
      </c>
      <c r="CR41" s="11">
        <v>32646</v>
      </c>
      <c r="CS41" s="11">
        <v>3082147</v>
      </c>
    </row>
    <row r="42" spans="1:97" ht="15.75" customHeight="1" x14ac:dyDescent="0.2">
      <c r="A42" s="14" t="s">
        <v>19</v>
      </c>
      <c r="B42" s="2"/>
      <c r="C42" s="27">
        <v>2611724</v>
      </c>
      <c r="D42" s="27">
        <v>183739</v>
      </c>
      <c r="E42" s="27">
        <v>2795463</v>
      </c>
      <c r="F42" s="27">
        <v>3157352</v>
      </c>
      <c r="G42" s="27">
        <v>57350</v>
      </c>
      <c r="H42" s="27">
        <v>3214702</v>
      </c>
      <c r="I42" s="27">
        <v>284503</v>
      </c>
      <c r="J42" s="27">
        <v>750</v>
      </c>
      <c r="K42" s="27">
        <v>285253</v>
      </c>
      <c r="L42" s="27">
        <v>6053579</v>
      </c>
      <c r="M42" s="27">
        <v>241839</v>
      </c>
      <c r="N42" s="27">
        <v>6295418</v>
      </c>
      <c r="O42" s="2"/>
      <c r="P42" s="8">
        <v>1114400</v>
      </c>
      <c r="Q42" s="8">
        <v>228800</v>
      </c>
      <c r="R42" s="8">
        <v>1343200</v>
      </c>
      <c r="S42" s="8">
        <v>64513</v>
      </c>
      <c r="T42" s="8">
        <v>3356</v>
      </c>
      <c r="U42" s="8">
        <v>67869</v>
      </c>
      <c r="V42" s="8">
        <v>121211</v>
      </c>
      <c r="W42" s="8">
        <v>7756</v>
      </c>
      <c r="X42" s="8">
        <v>128967</v>
      </c>
      <c r="Y42" s="8">
        <v>1300124</v>
      </c>
      <c r="Z42" s="8">
        <v>239912</v>
      </c>
      <c r="AA42" s="8">
        <v>1540036</v>
      </c>
      <c r="AB42" s="2"/>
      <c r="AC42" s="8">
        <v>4187984</v>
      </c>
      <c r="AD42" s="8" t="s">
        <v>10</v>
      </c>
      <c r="AE42" s="8">
        <v>139182</v>
      </c>
      <c r="AF42" s="8">
        <v>4327166</v>
      </c>
      <c r="AG42" s="8">
        <v>987163</v>
      </c>
      <c r="AH42" s="8" t="s">
        <v>10</v>
      </c>
      <c r="AI42" s="8" t="s">
        <v>10</v>
      </c>
      <c r="AJ42" s="8">
        <v>987163</v>
      </c>
      <c r="AK42" s="8">
        <v>168141</v>
      </c>
      <c r="AL42" s="8" t="s">
        <v>10</v>
      </c>
      <c r="AM42" s="8">
        <v>168141</v>
      </c>
      <c r="AN42" s="8">
        <v>5343288</v>
      </c>
      <c r="AO42" s="8">
        <v>139182</v>
      </c>
      <c r="AP42" s="8">
        <v>5482470</v>
      </c>
      <c r="AQ42" s="2"/>
      <c r="AR42" s="8">
        <v>3180</v>
      </c>
      <c r="AS42" s="8">
        <v>13803</v>
      </c>
      <c r="AT42" s="8">
        <v>1350</v>
      </c>
      <c r="AU42" s="2"/>
      <c r="AV42" s="15">
        <v>7012362</v>
      </c>
      <c r="AW42" s="8" t="s">
        <v>10</v>
      </c>
      <c r="AX42" s="15">
        <v>7012362</v>
      </c>
      <c r="AY42" s="15">
        <v>387215</v>
      </c>
      <c r="AZ42" s="15">
        <v>7399577</v>
      </c>
      <c r="BA42" s="15">
        <v>1513836</v>
      </c>
      <c r="BB42" s="15">
        <v>6295418</v>
      </c>
      <c r="BC42" s="15">
        <v>15208831</v>
      </c>
      <c r="BD42" s="2"/>
      <c r="BE42" s="8">
        <v>68.400000000000006</v>
      </c>
      <c r="BF42" s="8">
        <v>0</v>
      </c>
      <c r="BG42" s="8">
        <v>68.400000000000006</v>
      </c>
      <c r="BH42" s="9">
        <v>0</v>
      </c>
      <c r="BI42" s="9">
        <v>0</v>
      </c>
      <c r="BJ42" s="9">
        <v>0</v>
      </c>
      <c r="BK42" s="9">
        <v>20.2</v>
      </c>
      <c r="BL42" s="9">
        <v>8.9</v>
      </c>
      <c r="BM42" s="9">
        <v>18.7</v>
      </c>
      <c r="BN42" s="9">
        <v>10.6</v>
      </c>
      <c r="BO42" s="9">
        <v>4.5999999999999996</v>
      </c>
      <c r="BP42" s="9">
        <v>3</v>
      </c>
      <c r="BQ42" s="9">
        <v>0</v>
      </c>
      <c r="BR42" s="9">
        <v>2</v>
      </c>
      <c r="BS42" s="2"/>
      <c r="BT42" s="8">
        <v>1279</v>
      </c>
      <c r="BU42" s="8">
        <v>1002</v>
      </c>
      <c r="BV42" s="8">
        <v>2281</v>
      </c>
      <c r="BW42" s="8">
        <v>807</v>
      </c>
      <c r="BX42" s="8">
        <v>813</v>
      </c>
      <c r="BY42" s="8">
        <v>1620</v>
      </c>
      <c r="BZ42" s="8">
        <v>5073</v>
      </c>
      <c r="CA42" s="8">
        <v>22992</v>
      </c>
      <c r="CB42" s="8">
        <v>15836</v>
      </c>
      <c r="CC42" s="8">
        <v>43901</v>
      </c>
      <c r="CD42" s="8">
        <v>3719</v>
      </c>
      <c r="CE42" s="8">
        <v>17300</v>
      </c>
      <c r="CF42" s="8">
        <v>7863</v>
      </c>
      <c r="CG42" s="8">
        <v>28882</v>
      </c>
      <c r="CH42" s="8">
        <v>46182</v>
      </c>
      <c r="CI42" s="8">
        <v>30502</v>
      </c>
      <c r="CJ42" s="8">
        <v>505</v>
      </c>
      <c r="CK42" s="8">
        <v>303</v>
      </c>
      <c r="CL42" s="8">
        <v>563</v>
      </c>
      <c r="CM42" s="2"/>
      <c r="CN42" s="8">
        <v>7</v>
      </c>
      <c r="CO42" s="8">
        <v>2698</v>
      </c>
      <c r="CP42" s="2"/>
      <c r="CQ42" s="8">
        <v>7979</v>
      </c>
      <c r="CR42" s="8">
        <v>17315</v>
      </c>
      <c r="CS42" s="8">
        <v>549672</v>
      </c>
    </row>
    <row r="43" spans="1:97" ht="15.75" customHeight="1" x14ac:dyDescent="0.2">
      <c r="A43" s="10" t="s">
        <v>18</v>
      </c>
      <c r="B43" s="2"/>
      <c r="C43" s="28">
        <v>2926198</v>
      </c>
      <c r="D43" s="28">
        <v>1657560</v>
      </c>
      <c r="E43" s="28">
        <v>4583758</v>
      </c>
      <c r="F43" s="28">
        <v>7746574</v>
      </c>
      <c r="G43" s="28">
        <v>91838</v>
      </c>
      <c r="H43" s="28">
        <v>7838412</v>
      </c>
      <c r="I43" s="28">
        <v>41117.14</v>
      </c>
      <c r="J43" s="28"/>
      <c r="K43" s="28">
        <v>41117.14</v>
      </c>
      <c r="L43" s="28">
        <v>10713889.140000001</v>
      </c>
      <c r="M43" s="28">
        <v>1749398</v>
      </c>
      <c r="N43" s="28">
        <v>12463287</v>
      </c>
      <c r="O43" s="2"/>
      <c r="P43" s="11">
        <v>894924</v>
      </c>
      <c r="Q43" s="11">
        <v>616840</v>
      </c>
      <c r="R43" s="11">
        <v>1511764</v>
      </c>
      <c r="S43" s="11">
        <v>278480</v>
      </c>
      <c r="T43" s="11">
        <v>135</v>
      </c>
      <c r="U43" s="11">
        <v>278615</v>
      </c>
      <c r="V43" s="11">
        <v>164248</v>
      </c>
      <c r="W43" s="11">
        <v>20198</v>
      </c>
      <c r="X43" s="11">
        <v>184446</v>
      </c>
      <c r="Y43" s="11">
        <v>1337652</v>
      </c>
      <c r="Z43" s="11">
        <v>637173</v>
      </c>
      <c r="AA43" s="11">
        <v>1974825</v>
      </c>
      <c r="AB43" s="2"/>
      <c r="AC43" s="11">
        <v>6034158</v>
      </c>
      <c r="AD43" s="11">
        <v>72475</v>
      </c>
      <c r="AE43" s="11">
        <v>240257</v>
      </c>
      <c r="AF43" s="11">
        <v>6346890</v>
      </c>
      <c r="AG43" s="11">
        <v>3501301</v>
      </c>
      <c r="AH43" s="11">
        <v>641135</v>
      </c>
      <c r="AI43" s="11"/>
      <c r="AJ43" s="11">
        <v>4142436</v>
      </c>
      <c r="AK43" s="11">
        <v>50569</v>
      </c>
      <c r="AL43" s="11">
        <v>15127</v>
      </c>
      <c r="AM43" s="11">
        <v>65696</v>
      </c>
      <c r="AN43" s="11">
        <v>10299638</v>
      </c>
      <c r="AO43" s="11">
        <v>255384</v>
      </c>
      <c r="AP43" s="11">
        <v>10555022</v>
      </c>
      <c r="AQ43" s="2"/>
      <c r="AR43" s="11">
        <v>2218</v>
      </c>
      <c r="AS43" s="11">
        <v>1190</v>
      </c>
      <c r="AT43" s="11">
        <v>1462</v>
      </c>
      <c r="AU43" s="2"/>
      <c r="AV43" s="12">
        <v>13416915</v>
      </c>
      <c r="AW43" s="11" t="s">
        <v>10</v>
      </c>
      <c r="AX43" s="12">
        <v>13416915</v>
      </c>
      <c r="AY43" s="12">
        <v>269157</v>
      </c>
      <c r="AZ43" s="12">
        <v>13686072</v>
      </c>
      <c r="BA43" s="12">
        <v>1564194</v>
      </c>
      <c r="BB43" s="12">
        <v>12463287</v>
      </c>
      <c r="BC43" s="12">
        <v>15250266</v>
      </c>
      <c r="BD43" s="2"/>
      <c r="BE43" s="11">
        <v>126.2</v>
      </c>
      <c r="BF43" s="11" t="s">
        <v>10</v>
      </c>
      <c r="BG43" s="11">
        <v>126.2</v>
      </c>
      <c r="BH43" s="13">
        <v>0</v>
      </c>
      <c r="BI43" s="13">
        <v>0</v>
      </c>
      <c r="BJ43" s="13">
        <v>33.4</v>
      </c>
      <c r="BK43" s="13">
        <v>7.3</v>
      </c>
      <c r="BL43" s="13">
        <v>22.5</v>
      </c>
      <c r="BM43" s="13">
        <v>26</v>
      </c>
      <c r="BN43" s="13">
        <v>19</v>
      </c>
      <c r="BO43" s="13">
        <v>8</v>
      </c>
      <c r="BP43" s="13">
        <v>6</v>
      </c>
      <c r="BQ43" s="13"/>
      <c r="BR43" s="13">
        <v>4</v>
      </c>
      <c r="BS43" s="2"/>
      <c r="BT43" s="11">
        <v>1175</v>
      </c>
      <c r="BU43" s="11">
        <v>1749</v>
      </c>
      <c r="BV43" s="11">
        <v>2924</v>
      </c>
      <c r="BW43" s="11">
        <v>1098</v>
      </c>
      <c r="BX43" s="11">
        <v>1661</v>
      </c>
      <c r="BY43" s="11">
        <v>2759</v>
      </c>
      <c r="BZ43" s="11">
        <v>8029</v>
      </c>
      <c r="CA43" s="11">
        <v>40286</v>
      </c>
      <c r="CB43" s="11">
        <v>1130</v>
      </c>
      <c r="CC43" s="11">
        <v>49445</v>
      </c>
      <c r="CD43" s="11">
        <v>5430</v>
      </c>
      <c r="CE43" s="11">
        <v>30319</v>
      </c>
      <c r="CF43" s="11">
        <v>1014</v>
      </c>
      <c r="CG43" s="11">
        <v>36763</v>
      </c>
      <c r="CH43" s="11">
        <v>52369</v>
      </c>
      <c r="CI43" s="11">
        <v>39522</v>
      </c>
      <c r="CJ43" s="11">
        <v>2394</v>
      </c>
      <c r="CK43" s="11">
        <v>2340</v>
      </c>
      <c r="CL43" s="11">
        <v>444</v>
      </c>
      <c r="CM43" s="2"/>
      <c r="CN43" s="11">
        <v>8</v>
      </c>
      <c r="CO43" s="11">
        <v>4232</v>
      </c>
      <c r="CP43" s="2"/>
      <c r="CQ43" s="11">
        <v>38413</v>
      </c>
      <c r="CR43" s="11">
        <v>12359</v>
      </c>
      <c r="CS43" s="11">
        <v>160124</v>
      </c>
    </row>
    <row r="44" spans="1:97" ht="15.75" customHeight="1" x14ac:dyDescent="0.2">
      <c r="A44" s="7" t="s">
        <v>17</v>
      </c>
      <c r="B44" s="2"/>
      <c r="C44" s="27"/>
      <c r="D44" s="27"/>
      <c r="E44" s="27"/>
      <c r="F44" s="27"/>
      <c r="G44" s="27"/>
      <c r="H44" s="27"/>
      <c r="I44" s="27"/>
      <c r="J44" s="27"/>
      <c r="K44" s="27"/>
      <c r="L44" s="27"/>
      <c r="M44" s="27"/>
      <c r="N44" s="27"/>
      <c r="O44" s="2"/>
      <c r="P44" s="8"/>
      <c r="Q44" s="8"/>
      <c r="R44" s="8"/>
      <c r="S44" s="8"/>
      <c r="T44" s="8"/>
      <c r="U44" s="8"/>
      <c r="V44" s="8"/>
      <c r="W44" s="8"/>
      <c r="X44" s="8"/>
      <c r="Y44" s="8"/>
      <c r="Z44" s="8"/>
      <c r="AA44" s="8"/>
      <c r="AB44" s="2"/>
      <c r="AC44" s="8"/>
      <c r="AD44" s="8"/>
      <c r="AE44" s="8"/>
      <c r="AF44" s="8"/>
      <c r="AG44" s="8"/>
      <c r="AH44" s="8"/>
      <c r="AI44" s="8"/>
      <c r="AJ44" s="8"/>
      <c r="AK44" s="8"/>
      <c r="AL44" s="8"/>
      <c r="AM44" s="8"/>
      <c r="AN44" s="8"/>
      <c r="AO44" s="8"/>
      <c r="AP44" s="8"/>
      <c r="AQ44" s="2"/>
      <c r="AR44" s="8"/>
      <c r="AS44" s="8"/>
      <c r="AT44" s="8"/>
      <c r="AU44" s="2"/>
      <c r="AV44" s="8"/>
      <c r="AW44" s="8"/>
      <c r="AX44" s="8"/>
      <c r="AY44" s="8"/>
      <c r="AZ44" s="8"/>
      <c r="BA44" s="8"/>
      <c r="BB44" s="8"/>
      <c r="BC44" s="8"/>
      <c r="BD44" s="2"/>
      <c r="BE44" s="8"/>
      <c r="BF44" s="8"/>
      <c r="BG44" s="8"/>
      <c r="BH44" s="9"/>
      <c r="BI44" s="9"/>
      <c r="BJ44" s="9"/>
      <c r="BK44" s="9"/>
      <c r="BL44" s="9"/>
      <c r="BM44" s="9"/>
      <c r="BN44" s="9"/>
      <c r="BO44" s="9"/>
      <c r="BP44" s="9"/>
      <c r="BQ44" s="9"/>
      <c r="BR44" s="9"/>
      <c r="BS44" s="2"/>
      <c r="BT44" s="8"/>
      <c r="BU44" s="8"/>
      <c r="BV44" s="8"/>
      <c r="BW44" s="8"/>
      <c r="BX44" s="8"/>
      <c r="BY44" s="8"/>
      <c r="BZ44" s="8"/>
      <c r="CA44" s="8"/>
      <c r="CB44" s="8"/>
      <c r="CC44" s="8"/>
      <c r="CD44" s="8"/>
      <c r="CE44" s="8"/>
      <c r="CF44" s="8"/>
      <c r="CG44" s="8"/>
      <c r="CH44" s="8"/>
      <c r="CI44" s="8"/>
      <c r="CJ44" s="8"/>
      <c r="CK44" s="8"/>
      <c r="CL44" s="8"/>
      <c r="CM44" s="2"/>
      <c r="CN44" s="8"/>
      <c r="CO44" s="8"/>
      <c r="CP44" s="2"/>
      <c r="CQ44" s="8"/>
      <c r="CR44" s="8"/>
      <c r="CS44" s="8"/>
    </row>
    <row r="45" spans="1:97" x14ac:dyDescent="0.2">
      <c r="A45" s="10" t="s">
        <v>151</v>
      </c>
      <c r="B45" s="2"/>
      <c r="C45" s="28">
        <v>2262805</v>
      </c>
      <c r="D45" s="28">
        <v>179187</v>
      </c>
      <c r="E45" s="28">
        <v>2441992</v>
      </c>
      <c r="F45" s="28">
        <v>5961433</v>
      </c>
      <c r="G45" s="28">
        <v>72282</v>
      </c>
      <c r="H45" s="28">
        <v>6033715</v>
      </c>
      <c r="I45" s="28">
        <v>92865</v>
      </c>
      <c r="J45" s="28">
        <v>1000</v>
      </c>
      <c r="K45" s="28">
        <v>93865</v>
      </c>
      <c r="L45" s="28">
        <v>8317103</v>
      </c>
      <c r="M45" s="28">
        <v>252469</v>
      </c>
      <c r="N45" s="28">
        <v>8569572</v>
      </c>
      <c r="O45" s="2"/>
      <c r="P45" s="11">
        <v>594865</v>
      </c>
      <c r="Q45" s="11">
        <v>151398</v>
      </c>
      <c r="R45" s="11">
        <v>746263</v>
      </c>
      <c r="S45" s="11">
        <v>58294</v>
      </c>
      <c r="T45" s="11">
        <v>97</v>
      </c>
      <c r="U45" s="11">
        <v>58391</v>
      </c>
      <c r="V45" s="11">
        <v>36145</v>
      </c>
      <c r="W45" s="11">
        <v>4152</v>
      </c>
      <c r="X45" s="11">
        <v>40297</v>
      </c>
      <c r="Y45" s="11">
        <v>689304</v>
      </c>
      <c r="Z45" s="11">
        <v>155647</v>
      </c>
      <c r="AA45" s="11">
        <v>844951</v>
      </c>
      <c r="AB45" s="2"/>
      <c r="AC45" s="11">
        <v>4390274</v>
      </c>
      <c r="AD45" s="11">
        <v>0</v>
      </c>
      <c r="AE45" s="11">
        <v>0</v>
      </c>
      <c r="AF45" s="11">
        <v>4390274</v>
      </c>
      <c r="AG45" s="11">
        <v>2555153</v>
      </c>
      <c r="AH45" s="11">
        <v>0</v>
      </c>
      <c r="AI45" s="11">
        <v>0</v>
      </c>
      <c r="AJ45" s="11">
        <v>2555153</v>
      </c>
      <c r="AK45" s="11">
        <v>0</v>
      </c>
      <c r="AL45" s="11">
        <v>0</v>
      </c>
      <c r="AM45" s="11">
        <v>0</v>
      </c>
      <c r="AN45" s="11">
        <v>6945427</v>
      </c>
      <c r="AO45" s="11">
        <v>0</v>
      </c>
      <c r="AP45" s="11">
        <v>6945427</v>
      </c>
      <c r="AQ45" s="2"/>
      <c r="AR45" s="11">
        <v>4266</v>
      </c>
      <c r="AS45" s="11">
        <v>4348</v>
      </c>
      <c r="AT45" s="11">
        <v>0</v>
      </c>
      <c r="AU45" s="2"/>
      <c r="AV45" s="12">
        <v>6268775</v>
      </c>
      <c r="AW45" s="12">
        <v>0</v>
      </c>
      <c r="AX45" s="12">
        <v>6268775</v>
      </c>
      <c r="AY45" s="12">
        <v>0</v>
      </c>
      <c r="AZ45" s="12">
        <v>6268775</v>
      </c>
      <c r="BA45" s="12">
        <v>730167</v>
      </c>
      <c r="BB45" s="12">
        <v>8569572</v>
      </c>
      <c r="BC45" s="12">
        <v>15568514</v>
      </c>
      <c r="BD45" s="2"/>
      <c r="BE45" s="11">
        <v>86</v>
      </c>
      <c r="BF45" s="11">
        <v>3</v>
      </c>
      <c r="BG45" s="11">
        <v>89</v>
      </c>
      <c r="BH45" s="13">
        <v>0</v>
      </c>
      <c r="BI45" s="13">
        <v>0</v>
      </c>
      <c r="BJ45" s="13">
        <v>0</v>
      </c>
      <c r="BK45" s="13">
        <v>0</v>
      </c>
      <c r="BL45" s="13">
        <v>0</v>
      </c>
      <c r="BM45" s="13">
        <v>0</v>
      </c>
      <c r="BN45" s="13">
        <v>0</v>
      </c>
      <c r="BO45" s="13">
        <v>0</v>
      </c>
      <c r="BP45" s="13">
        <v>0</v>
      </c>
      <c r="BQ45" s="13">
        <v>0</v>
      </c>
      <c r="BR45" s="13">
        <v>0</v>
      </c>
      <c r="BS45" s="2"/>
      <c r="BT45" s="11">
        <v>2524</v>
      </c>
      <c r="BU45" s="11">
        <v>2557</v>
      </c>
      <c r="BV45" s="11">
        <v>4912</v>
      </c>
      <c r="BW45" s="11">
        <v>1189</v>
      </c>
      <c r="BX45" s="11">
        <v>1253</v>
      </c>
      <c r="BY45" s="11">
        <v>2442</v>
      </c>
      <c r="BZ45" s="11">
        <v>3520</v>
      </c>
      <c r="CA45" s="11">
        <v>22975</v>
      </c>
      <c r="CB45" s="11">
        <v>1915</v>
      </c>
      <c r="CC45" s="11">
        <v>28410</v>
      </c>
      <c r="CD45" s="11">
        <v>2180</v>
      </c>
      <c r="CE45" s="11">
        <v>16830</v>
      </c>
      <c r="CF45" s="11">
        <v>1260</v>
      </c>
      <c r="CG45" s="11">
        <v>20270</v>
      </c>
      <c r="CH45" s="11">
        <v>33322</v>
      </c>
      <c r="CI45" s="11">
        <v>22712</v>
      </c>
      <c r="CJ45" s="11">
        <v>850</v>
      </c>
      <c r="CK45" s="11">
        <v>320</v>
      </c>
      <c r="CL45" s="11">
        <v>0</v>
      </c>
      <c r="CM45" s="2"/>
      <c r="CN45" s="11">
        <v>3</v>
      </c>
      <c r="CO45" s="11">
        <v>1354</v>
      </c>
      <c r="CP45" s="2"/>
      <c r="CQ45" s="11">
        <v>7882</v>
      </c>
      <c r="CR45" s="11">
        <v>443</v>
      </c>
      <c r="CS45" s="11">
        <v>2985159</v>
      </c>
    </row>
    <row r="46" spans="1:97" ht="15.75" customHeight="1" x14ac:dyDescent="0.2">
      <c r="A46" s="14" t="s">
        <v>16</v>
      </c>
      <c r="B46" s="2"/>
      <c r="C46" s="27">
        <v>159367</v>
      </c>
      <c r="D46" s="27">
        <v>61595</v>
      </c>
      <c r="E46" s="27">
        <v>220962</v>
      </c>
      <c r="F46" s="27">
        <v>1141320</v>
      </c>
      <c r="G46" s="27">
        <v>73873</v>
      </c>
      <c r="H46" s="27">
        <v>1215193</v>
      </c>
      <c r="I46" s="27">
        <v>531777</v>
      </c>
      <c r="J46" s="27">
        <v>2381</v>
      </c>
      <c r="K46" s="27">
        <v>534158</v>
      </c>
      <c r="L46" s="27">
        <v>1832464</v>
      </c>
      <c r="M46" s="27">
        <v>137849</v>
      </c>
      <c r="N46" s="27">
        <v>1970313</v>
      </c>
      <c r="O46" s="2"/>
      <c r="P46" s="8">
        <v>192080</v>
      </c>
      <c r="Q46" s="8">
        <v>99803</v>
      </c>
      <c r="R46" s="8">
        <v>291883</v>
      </c>
      <c r="S46" s="8">
        <v>39000</v>
      </c>
      <c r="T46" s="8">
        <v>88167</v>
      </c>
      <c r="U46" s="8">
        <v>127167</v>
      </c>
      <c r="V46" s="8">
        <v>17</v>
      </c>
      <c r="W46" s="8">
        <v>1186</v>
      </c>
      <c r="X46" s="8">
        <v>1203</v>
      </c>
      <c r="Y46" s="8">
        <v>231097</v>
      </c>
      <c r="Z46" s="8">
        <v>189156</v>
      </c>
      <c r="AA46" s="8">
        <v>420253</v>
      </c>
      <c r="AB46" s="2"/>
      <c r="AC46" s="8">
        <v>279578</v>
      </c>
      <c r="AD46" s="8" t="s">
        <v>10</v>
      </c>
      <c r="AE46" s="8">
        <v>11202</v>
      </c>
      <c r="AF46" s="8">
        <v>290780</v>
      </c>
      <c r="AG46" s="8">
        <v>539151</v>
      </c>
      <c r="AH46" s="8" t="s">
        <v>10</v>
      </c>
      <c r="AI46" s="8">
        <v>782</v>
      </c>
      <c r="AJ46" s="8">
        <v>539933</v>
      </c>
      <c r="AK46" s="8">
        <v>0</v>
      </c>
      <c r="AL46" s="8">
        <v>88</v>
      </c>
      <c r="AM46" s="8">
        <v>88</v>
      </c>
      <c r="AN46" s="8">
        <v>818729</v>
      </c>
      <c r="AO46" s="8">
        <v>12072</v>
      </c>
      <c r="AP46" s="8">
        <v>830801</v>
      </c>
      <c r="AQ46" s="2"/>
      <c r="AR46" s="8">
        <v>281</v>
      </c>
      <c r="AS46" s="8">
        <v>441</v>
      </c>
      <c r="AT46" s="8">
        <v>0</v>
      </c>
      <c r="AU46" s="2"/>
      <c r="AV46" s="15">
        <v>996000</v>
      </c>
      <c r="AW46" s="15">
        <v>0</v>
      </c>
      <c r="AX46" s="15">
        <v>996000</v>
      </c>
      <c r="AY46" s="15">
        <v>45000</v>
      </c>
      <c r="AZ46" s="15">
        <v>1041000</v>
      </c>
      <c r="BA46" s="15">
        <v>500000</v>
      </c>
      <c r="BB46" s="15">
        <v>2080000</v>
      </c>
      <c r="BC46" s="15">
        <v>3621000</v>
      </c>
      <c r="BD46" s="2"/>
      <c r="BE46" s="8">
        <v>15</v>
      </c>
      <c r="BF46" s="8">
        <v>0</v>
      </c>
      <c r="BG46" s="8">
        <v>15</v>
      </c>
      <c r="BH46" s="9"/>
      <c r="BI46" s="9"/>
      <c r="BJ46" s="9"/>
      <c r="BK46" s="9"/>
      <c r="BL46" s="9"/>
      <c r="BM46" s="9"/>
      <c r="BN46" s="9"/>
      <c r="BO46" s="9"/>
      <c r="BP46" s="9"/>
      <c r="BQ46" s="9"/>
      <c r="BR46" s="9"/>
      <c r="BS46" s="2"/>
      <c r="BT46" s="8">
        <v>269</v>
      </c>
      <c r="BU46" s="8">
        <v>576</v>
      </c>
      <c r="BV46" s="8">
        <v>845</v>
      </c>
      <c r="BW46" s="8">
        <v>195.3</v>
      </c>
      <c r="BX46" s="8">
        <v>472</v>
      </c>
      <c r="BY46" s="8">
        <v>667</v>
      </c>
      <c r="BZ46" s="8">
        <v>830</v>
      </c>
      <c r="CA46" s="8">
        <v>1885</v>
      </c>
      <c r="CB46" s="8">
        <v>435</v>
      </c>
      <c r="CC46" s="8">
        <v>3150</v>
      </c>
      <c r="CD46" s="8">
        <v>635</v>
      </c>
      <c r="CE46" s="8">
        <v>1565</v>
      </c>
      <c r="CF46" s="8">
        <v>325</v>
      </c>
      <c r="CG46" s="8">
        <v>2525</v>
      </c>
      <c r="CH46" s="8">
        <v>3995</v>
      </c>
      <c r="CI46" s="8">
        <v>3192</v>
      </c>
      <c r="CJ46" s="8">
        <v>20</v>
      </c>
      <c r="CK46" s="8">
        <v>5</v>
      </c>
      <c r="CL46" s="8">
        <v>533</v>
      </c>
      <c r="CM46" s="2"/>
      <c r="CN46" s="8">
        <v>1</v>
      </c>
      <c r="CO46" s="8">
        <v>1100</v>
      </c>
      <c r="CP46" s="2"/>
      <c r="CQ46" s="8">
        <v>11044</v>
      </c>
      <c r="CR46" s="8">
        <v>11044</v>
      </c>
      <c r="CS46" s="8">
        <v>150000</v>
      </c>
    </row>
    <row r="47" spans="1:97" ht="15.75" customHeight="1" x14ac:dyDescent="0.2">
      <c r="A47" s="10" t="s">
        <v>15</v>
      </c>
      <c r="B47" s="2"/>
      <c r="C47" s="28">
        <v>2552281</v>
      </c>
      <c r="D47" s="28">
        <v>448721</v>
      </c>
      <c r="E47" s="28">
        <v>3001002</v>
      </c>
      <c r="F47" s="28">
        <v>7858493</v>
      </c>
      <c r="G47" s="28">
        <v>240418</v>
      </c>
      <c r="H47" s="28">
        <v>8098911</v>
      </c>
      <c r="I47" s="28" t="s">
        <v>10</v>
      </c>
      <c r="J47" s="28" t="s">
        <v>10</v>
      </c>
      <c r="K47" s="28" t="s">
        <v>10</v>
      </c>
      <c r="L47" s="28">
        <v>10410774</v>
      </c>
      <c r="M47" s="28">
        <v>689139</v>
      </c>
      <c r="N47" s="28">
        <v>11099913</v>
      </c>
      <c r="O47" s="2"/>
      <c r="P47" s="11">
        <v>675654</v>
      </c>
      <c r="Q47" s="11">
        <v>553426</v>
      </c>
      <c r="R47" s="11">
        <v>1229080</v>
      </c>
      <c r="S47" s="11">
        <v>95356</v>
      </c>
      <c r="T47" s="11">
        <v>675</v>
      </c>
      <c r="U47" s="11">
        <v>96031</v>
      </c>
      <c r="V47" s="11">
        <v>47355</v>
      </c>
      <c r="W47" s="11">
        <v>16970</v>
      </c>
      <c r="X47" s="11">
        <v>64325</v>
      </c>
      <c r="Y47" s="11">
        <v>818365</v>
      </c>
      <c r="Z47" s="11">
        <v>571071</v>
      </c>
      <c r="AA47" s="11">
        <v>1389436</v>
      </c>
      <c r="AB47" s="2"/>
      <c r="AC47" s="11">
        <v>2102313</v>
      </c>
      <c r="AD47" s="11">
        <v>294949</v>
      </c>
      <c r="AE47" s="11">
        <v>172200</v>
      </c>
      <c r="AF47" s="11">
        <v>2569462</v>
      </c>
      <c r="AG47" s="11">
        <v>1191794</v>
      </c>
      <c r="AH47" s="11">
        <v>1507339</v>
      </c>
      <c r="AI47" s="11" t="s">
        <v>10</v>
      </c>
      <c r="AJ47" s="11">
        <v>2699133</v>
      </c>
      <c r="AK47" s="11" t="s">
        <v>10</v>
      </c>
      <c r="AL47" s="11">
        <v>461</v>
      </c>
      <c r="AM47" s="11">
        <v>461</v>
      </c>
      <c r="AN47" s="11">
        <v>5096395</v>
      </c>
      <c r="AO47" s="11">
        <v>172661</v>
      </c>
      <c r="AP47" s="11">
        <v>5269056</v>
      </c>
      <c r="AQ47" s="2"/>
      <c r="AR47" s="11">
        <v>2974</v>
      </c>
      <c r="AS47" s="11">
        <v>6327</v>
      </c>
      <c r="AT47" s="11">
        <v>327</v>
      </c>
      <c r="AU47" s="2"/>
      <c r="AV47" s="12">
        <v>5575433</v>
      </c>
      <c r="AW47" s="12">
        <v>60415</v>
      </c>
      <c r="AX47" s="12">
        <v>5635848</v>
      </c>
      <c r="AY47" s="12">
        <v>25910</v>
      </c>
      <c r="AZ47" s="12">
        <v>5661758</v>
      </c>
      <c r="BA47" s="12">
        <v>13870756</v>
      </c>
      <c r="BB47" s="12">
        <v>11099913</v>
      </c>
      <c r="BC47" s="12">
        <v>30632427</v>
      </c>
      <c r="BD47" s="2"/>
      <c r="BE47" s="11">
        <v>94</v>
      </c>
      <c r="BF47" s="11">
        <v>0.8</v>
      </c>
      <c r="BG47" s="11">
        <v>94.8</v>
      </c>
      <c r="BH47" s="13"/>
      <c r="BI47" s="13"/>
      <c r="BJ47" s="13"/>
      <c r="BK47" s="13"/>
      <c r="BL47" s="13"/>
      <c r="BM47" s="13"/>
      <c r="BN47" s="13"/>
      <c r="BO47" s="13"/>
      <c r="BP47" s="13"/>
      <c r="BQ47" s="13"/>
      <c r="BR47" s="13"/>
      <c r="BS47" s="2"/>
      <c r="BT47" s="11">
        <v>1656</v>
      </c>
      <c r="BU47" s="11">
        <v>1966</v>
      </c>
      <c r="BV47" s="11">
        <v>3622</v>
      </c>
      <c r="BW47" s="11">
        <v>1399</v>
      </c>
      <c r="BX47" s="11">
        <v>1901</v>
      </c>
      <c r="BY47" s="11">
        <v>3300</v>
      </c>
      <c r="BZ47" s="11">
        <v>4805</v>
      </c>
      <c r="CA47" s="11">
        <v>23915</v>
      </c>
      <c r="CB47" s="11">
        <v>2425</v>
      </c>
      <c r="CC47" s="11">
        <v>31145</v>
      </c>
      <c r="CD47" s="11">
        <v>2865</v>
      </c>
      <c r="CE47" s="11">
        <v>15060</v>
      </c>
      <c r="CF47" s="11">
        <v>905</v>
      </c>
      <c r="CG47" s="11">
        <v>18830</v>
      </c>
      <c r="CH47" s="11">
        <v>34767</v>
      </c>
      <c r="CI47" s="11">
        <v>22130</v>
      </c>
      <c r="CJ47" s="11">
        <v>14475</v>
      </c>
      <c r="CK47" s="11">
        <v>6270</v>
      </c>
      <c r="CL47" s="11">
        <v>422</v>
      </c>
      <c r="CM47" s="2"/>
      <c r="CN47" s="11">
        <v>3</v>
      </c>
      <c r="CO47" s="11">
        <v>2497</v>
      </c>
      <c r="CP47" s="2"/>
      <c r="CQ47" s="11">
        <v>11460</v>
      </c>
      <c r="CR47" s="11">
        <v>39</v>
      </c>
      <c r="CS47" s="11">
        <v>2763258</v>
      </c>
    </row>
    <row r="48" spans="1:97" ht="15.75" customHeight="1" x14ac:dyDescent="0.2">
      <c r="A48" s="14" t="s">
        <v>14</v>
      </c>
      <c r="B48" s="2"/>
      <c r="C48" s="27">
        <v>683386</v>
      </c>
      <c r="D48" s="27">
        <v>267005</v>
      </c>
      <c r="E48" s="27">
        <v>950391</v>
      </c>
      <c r="F48" s="27">
        <v>17234412</v>
      </c>
      <c r="G48" s="27">
        <v>1416682</v>
      </c>
      <c r="H48" s="27">
        <v>18651094</v>
      </c>
      <c r="I48" s="27">
        <v>6600</v>
      </c>
      <c r="J48" s="27">
        <v>2854</v>
      </c>
      <c r="K48" s="27">
        <v>9454</v>
      </c>
      <c r="L48" s="27">
        <v>17924398</v>
      </c>
      <c r="M48" s="27">
        <v>1686541</v>
      </c>
      <c r="N48" s="27">
        <v>19610939</v>
      </c>
      <c r="O48" s="2"/>
      <c r="P48" s="8">
        <v>1165857</v>
      </c>
      <c r="Q48" s="8">
        <v>1235435</v>
      </c>
      <c r="R48" s="8">
        <v>2401292</v>
      </c>
      <c r="S48" s="8">
        <v>44024</v>
      </c>
      <c r="T48" s="8">
        <v>2619</v>
      </c>
      <c r="U48" s="8">
        <v>46643</v>
      </c>
      <c r="V48" s="8">
        <v>60868</v>
      </c>
      <c r="W48" s="8">
        <v>84494</v>
      </c>
      <c r="X48" s="8">
        <v>145362</v>
      </c>
      <c r="Y48" s="8">
        <v>1270749</v>
      </c>
      <c r="Z48" s="8">
        <v>1322548</v>
      </c>
      <c r="AA48" s="8">
        <v>2593297</v>
      </c>
      <c r="AB48" s="2"/>
      <c r="AC48" s="8">
        <v>4911026</v>
      </c>
      <c r="AD48" s="8">
        <v>685751</v>
      </c>
      <c r="AE48" s="8">
        <v>274112</v>
      </c>
      <c r="AF48" s="8">
        <v>5870889</v>
      </c>
      <c r="AG48" s="8">
        <v>2348630</v>
      </c>
      <c r="AH48" s="8">
        <v>2781139</v>
      </c>
      <c r="AI48" s="8">
        <v>3511</v>
      </c>
      <c r="AJ48" s="8">
        <v>5133280</v>
      </c>
      <c r="AK48" s="8">
        <v>0</v>
      </c>
      <c r="AL48" s="8">
        <v>10767</v>
      </c>
      <c r="AM48" s="8">
        <v>10767</v>
      </c>
      <c r="AN48" s="8">
        <v>10726546</v>
      </c>
      <c r="AO48" s="8">
        <v>288390</v>
      </c>
      <c r="AP48" s="8">
        <v>11014936</v>
      </c>
      <c r="AQ48" s="2"/>
      <c r="AR48" s="8">
        <v>4034</v>
      </c>
      <c r="AS48" s="8">
        <v>6373</v>
      </c>
      <c r="AT48" s="8">
        <v>0</v>
      </c>
      <c r="AU48" s="2"/>
      <c r="AV48" s="15">
        <v>12643054</v>
      </c>
      <c r="AW48" s="15">
        <v>1713950</v>
      </c>
      <c r="AX48" s="15">
        <v>14357004</v>
      </c>
      <c r="AY48" s="15">
        <v>141973</v>
      </c>
      <c r="AZ48" s="15">
        <v>14498977</v>
      </c>
      <c r="BA48" s="15">
        <v>6689119</v>
      </c>
      <c r="BB48" s="15">
        <v>19610939</v>
      </c>
      <c r="BC48" s="15">
        <v>40799035</v>
      </c>
      <c r="BD48" s="2"/>
      <c r="BE48" s="8">
        <v>213</v>
      </c>
      <c r="BF48" s="8">
        <v>34</v>
      </c>
      <c r="BG48" s="8">
        <v>247</v>
      </c>
      <c r="BH48" s="9">
        <v>0</v>
      </c>
      <c r="BI48" s="9">
        <v>0</v>
      </c>
      <c r="BJ48" s="9">
        <v>0</v>
      </c>
      <c r="BK48" s="9">
        <v>0</v>
      </c>
      <c r="BL48" s="9">
        <v>0</v>
      </c>
      <c r="BM48" s="9">
        <v>0</v>
      </c>
      <c r="BN48" s="9">
        <v>0</v>
      </c>
      <c r="BO48" s="9">
        <v>0</v>
      </c>
      <c r="BP48" s="9">
        <v>0</v>
      </c>
      <c r="BQ48" s="9">
        <v>0</v>
      </c>
      <c r="BR48" s="9">
        <v>0</v>
      </c>
      <c r="BS48" s="2"/>
      <c r="BT48" s="8">
        <v>4535</v>
      </c>
      <c r="BU48" s="8">
        <v>4177</v>
      </c>
      <c r="BV48" s="8">
        <v>8712</v>
      </c>
      <c r="BW48" s="8">
        <v>2402</v>
      </c>
      <c r="BX48" s="8">
        <v>3225</v>
      </c>
      <c r="BY48" s="8">
        <v>5627</v>
      </c>
      <c r="BZ48" s="8">
        <v>7495</v>
      </c>
      <c r="CA48" s="8">
        <v>35840</v>
      </c>
      <c r="CB48" s="8">
        <v>950</v>
      </c>
      <c r="CC48" s="8">
        <v>44285</v>
      </c>
      <c r="CD48" s="8">
        <v>5175</v>
      </c>
      <c r="CE48" s="8">
        <v>28510</v>
      </c>
      <c r="CF48" s="8">
        <v>515</v>
      </c>
      <c r="CG48" s="8">
        <v>34200</v>
      </c>
      <c r="CH48" s="8">
        <v>52997</v>
      </c>
      <c r="CI48" s="8">
        <v>39827</v>
      </c>
      <c r="CJ48" s="8">
        <v>105</v>
      </c>
      <c r="CK48" s="8">
        <v>40</v>
      </c>
      <c r="CL48" s="8">
        <v>3313</v>
      </c>
      <c r="CM48" s="2"/>
      <c r="CN48" s="8">
        <v>7</v>
      </c>
      <c r="CO48" s="8">
        <v>4265</v>
      </c>
      <c r="CP48" s="2"/>
      <c r="CQ48" s="8">
        <v>46285</v>
      </c>
      <c r="CR48" s="8">
        <v>25834</v>
      </c>
      <c r="CS48" s="8">
        <v>0</v>
      </c>
    </row>
    <row r="49" spans="1:97" ht="15.75" customHeight="1" x14ac:dyDescent="0.2">
      <c r="A49" s="10" t="s">
        <v>13</v>
      </c>
      <c r="B49" s="2"/>
      <c r="C49" s="28">
        <v>522160</v>
      </c>
      <c r="D49" s="28">
        <v>256372</v>
      </c>
      <c r="E49" s="28">
        <v>778532</v>
      </c>
      <c r="F49" s="28">
        <v>6964793</v>
      </c>
      <c r="G49" s="28">
        <v>125713</v>
      </c>
      <c r="H49" s="28">
        <v>7090506</v>
      </c>
      <c r="I49" s="28">
        <v>32796</v>
      </c>
      <c r="J49" s="28">
        <v>0</v>
      </c>
      <c r="K49" s="28">
        <v>32796</v>
      </c>
      <c r="L49" s="28">
        <v>7519749</v>
      </c>
      <c r="M49" s="28">
        <v>382085</v>
      </c>
      <c r="N49" s="28">
        <v>7901834</v>
      </c>
      <c r="O49" s="2"/>
      <c r="P49" s="11">
        <v>431536</v>
      </c>
      <c r="Q49" s="11">
        <v>716725</v>
      </c>
      <c r="R49" s="11">
        <v>1148261</v>
      </c>
      <c r="S49" s="11">
        <v>123042</v>
      </c>
      <c r="T49" s="16">
        <v>520</v>
      </c>
      <c r="U49" s="11">
        <v>123562</v>
      </c>
      <c r="V49" s="11">
        <v>13492</v>
      </c>
      <c r="W49" s="16">
        <v>34362</v>
      </c>
      <c r="X49" s="11">
        <v>47854</v>
      </c>
      <c r="Y49" s="11">
        <v>568070</v>
      </c>
      <c r="Z49" s="11">
        <v>751607</v>
      </c>
      <c r="AA49" s="11">
        <v>1319677</v>
      </c>
      <c r="AB49" s="2"/>
      <c r="AC49" s="11">
        <v>2700512</v>
      </c>
      <c r="AD49" s="11">
        <v>75353</v>
      </c>
      <c r="AE49" s="11">
        <v>162538</v>
      </c>
      <c r="AF49" s="11">
        <v>2938403</v>
      </c>
      <c r="AG49" s="11">
        <v>1704101</v>
      </c>
      <c r="AH49" s="11" t="s">
        <v>10</v>
      </c>
      <c r="AI49" s="11">
        <v>3122</v>
      </c>
      <c r="AJ49" s="11">
        <v>1707223</v>
      </c>
      <c r="AK49" s="16">
        <v>20000</v>
      </c>
      <c r="AL49" s="11">
        <v>6480</v>
      </c>
      <c r="AM49" s="11">
        <v>26480</v>
      </c>
      <c r="AN49" s="11">
        <v>4499966</v>
      </c>
      <c r="AO49" s="11">
        <v>172140</v>
      </c>
      <c r="AP49" s="11">
        <v>4672106</v>
      </c>
      <c r="AQ49" s="2"/>
      <c r="AR49" s="11">
        <v>5061</v>
      </c>
      <c r="AS49" s="11">
        <v>3731</v>
      </c>
      <c r="AT49" s="11">
        <v>8868</v>
      </c>
      <c r="AU49" s="2"/>
      <c r="AV49" s="12">
        <v>4732053</v>
      </c>
      <c r="AW49" s="12">
        <v>363905</v>
      </c>
      <c r="AX49" s="12">
        <v>5095958</v>
      </c>
      <c r="AY49" s="12">
        <v>85762</v>
      </c>
      <c r="AZ49" s="12">
        <v>5181720</v>
      </c>
      <c r="BA49" s="12">
        <v>311503</v>
      </c>
      <c r="BB49" s="12">
        <v>7901834</v>
      </c>
      <c r="BC49" s="12">
        <v>13395057</v>
      </c>
      <c r="BD49" s="2"/>
      <c r="BE49" s="11">
        <v>65.7</v>
      </c>
      <c r="BF49" s="11">
        <v>3</v>
      </c>
      <c r="BG49" s="11">
        <v>68.7</v>
      </c>
      <c r="BH49" s="13"/>
      <c r="BI49" s="13"/>
      <c r="BJ49" s="13"/>
      <c r="BK49" s="13"/>
      <c r="BL49" s="13"/>
      <c r="BM49" s="13"/>
      <c r="BN49" s="13"/>
      <c r="BO49" s="13"/>
      <c r="BP49" s="13"/>
      <c r="BQ49" s="13"/>
      <c r="BR49" s="13"/>
      <c r="BS49" s="2"/>
      <c r="BT49" s="11">
        <v>1273</v>
      </c>
      <c r="BU49" s="11">
        <v>2171</v>
      </c>
      <c r="BV49" s="11">
        <v>3444</v>
      </c>
      <c r="BW49" s="11">
        <v>826</v>
      </c>
      <c r="BX49" s="11">
        <v>1162</v>
      </c>
      <c r="BY49" s="11">
        <v>1988</v>
      </c>
      <c r="BZ49" s="11">
        <v>3280</v>
      </c>
      <c r="CA49" s="11">
        <v>14720</v>
      </c>
      <c r="CB49" s="11">
        <v>560</v>
      </c>
      <c r="CC49" s="11">
        <v>18560</v>
      </c>
      <c r="CD49" s="11">
        <v>2255</v>
      </c>
      <c r="CE49" s="11">
        <v>12465</v>
      </c>
      <c r="CF49" s="11">
        <v>165</v>
      </c>
      <c r="CG49" s="11">
        <v>14885</v>
      </c>
      <c r="CH49" s="11">
        <v>22004</v>
      </c>
      <c r="CI49" s="11">
        <v>16873</v>
      </c>
      <c r="CJ49" s="11">
        <v>1200</v>
      </c>
      <c r="CK49" s="11">
        <v>750</v>
      </c>
      <c r="CL49" s="11">
        <v>570</v>
      </c>
      <c r="CM49" s="2"/>
      <c r="CN49" s="11">
        <v>3</v>
      </c>
      <c r="CO49" s="11">
        <v>2518</v>
      </c>
      <c r="CP49" s="2"/>
      <c r="CQ49" s="11">
        <v>891</v>
      </c>
      <c r="CR49" s="11">
        <v>0</v>
      </c>
      <c r="CS49" s="11">
        <v>219022</v>
      </c>
    </row>
    <row r="50" spans="1:97" ht="15.75" customHeight="1" x14ac:dyDescent="0.2">
      <c r="A50" s="14" t="s">
        <v>12</v>
      </c>
      <c r="B50" s="2"/>
      <c r="C50" s="27">
        <v>2414640</v>
      </c>
      <c r="D50" s="27">
        <v>275610</v>
      </c>
      <c r="E50" s="27">
        <v>2690250</v>
      </c>
      <c r="F50" s="27">
        <v>8113764</v>
      </c>
      <c r="G50" s="27">
        <v>535717</v>
      </c>
      <c r="H50" s="27">
        <v>8649481</v>
      </c>
      <c r="I50" s="27">
        <v>2265069</v>
      </c>
      <c r="J50" s="27">
        <v>53124</v>
      </c>
      <c r="K50" s="27">
        <v>2318193</v>
      </c>
      <c r="L50" s="27">
        <v>12793473</v>
      </c>
      <c r="M50" s="27">
        <v>864451</v>
      </c>
      <c r="N50" s="27">
        <v>13657924</v>
      </c>
      <c r="O50" s="2"/>
      <c r="P50" s="8">
        <v>778564</v>
      </c>
      <c r="Q50" s="8">
        <v>1025808</v>
      </c>
      <c r="R50" s="8">
        <v>1804372</v>
      </c>
      <c r="S50" s="8">
        <v>184311</v>
      </c>
      <c r="T50" s="8">
        <v>1442</v>
      </c>
      <c r="U50" s="8">
        <v>185753</v>
      </c>
      <c r="V50" s="8">
        <v>224644</v>
      </c>
      <c r="W50" s="8">
        <v>71027</v>
      </c>
      <c r="X50" s="8">
        <v>295671</v>
      </c>
      <c r="Y50" s="8">
        <v>1187519</v>
      </c>
      <c r="Z50" s="8">
        <v>1098277</v>
      </c>
      <c r="AA50" s="8">
        <v>2285796</v>
      </c>
      <c r="AB50" s="2"/>
      <c r="AC50" s="8">
        <v>1473252</v>
      </c>
      <c r="AD50" s="8">
        <v>359982</v>
      </c>
      <c r="AE50" s="8">
        <v>124171</v>
      </c>
      <c r="AF50" s="8">
        <v>1957405</v>
      </c>
      <c r="AG50" s="8">
        <v>576217</v>
      </c>
      <c r="AH50" s="8">
        <v>2752578</v>
      </c>
      <c r="AI50" s="8">
        <v>3499</v>
      </c>
      <c r="AJ50" s="8">
        <v>3332294</v>
      </c>
      <c r="AK50" s="8">
        <v>3216286</v>
      </c>
      <c r="AL50" s="8">
        <v>2530</v>
      </c>
      <c r="AM50" s="8">
        <v>3218816</v>
      </c>
      <c r="AN50" s="8">
        <v>8378315</v>
      </c>
      <c r="AO50" s="8">
        <v>130200</v>
      </c>
      <c r="AP50" s="8">
        <v>8508515</v>
      </c>
      <c r="AQ50" s="2"/>
      <c r="AR50" s="8">
        <v>5445</v>
      </c>
      <c r="AS50" s="8">
        <v>5279</v>
      </c>
      <c r="AT50" s="8"/>
      <c r="AU50" s="2"/>
      <c r="AV50" s="15">
        <v>7291169</v>
      </c>
      <c r="AW50" s="15"/>
      <c r="AX50" s="15">
        <v>7291169</v>
      </c>
      <c r="AY50" s="15">
        <v>178242</v>
      </c>
      <c r="AZ50" s="15">
        <v>7469411</v>
      </c>
      <c r="BA50" s="15">
        <v>1632251</v>
      </c>
      <c r="BB50" s="15">
        <v>13756249</v>
      </c>
      <c r="BC50" s="15">
        <v>22857911</v>
      </c>
      <c r="BD50" s="2"/>
      <c r="BE50" s="8">
        <v>106.9</v>
      </c>
      <c r="BF50" s="8"/>
      <c r="BG50" s="8">
        <v>106.9</v>
      </c>
      <c r="BH50" s="9"/>
      <c r="BI50" s="9"/>
      <c r="BJ50" s="9"/>
      <c r="BK50" s="9"/>
      <c r="BL50" s="9"/>
      <c r="BM50" s="9"/>
      <c r="BN50" s="9"/>
      <c r="BO50" s="9"/>
      <c r="BP50" s="9"/>
      <c r="BQ50" s="9"/>
      <c r="BR50" s="9"/>
      <c r="BS50" s="2"/>
      <c r="BT50" s="8">
        <v>2784</v>
      </c>
      <c r="BU50" s="8">
        <v>2806</v>
      </c>
      <c r="BV50" s="8">
        <v>5590</v>
      </c>
      <c r="BW50" s="8">
        <v>1744</v>
      </c>
      <c r="BX50" s="8">
        <v>2246</v>
      </c>
      <c r="BY50" s="8">
        <v>3990</v>
      </c>
      <c r="BZ50" s="8">
        <v>3170</v>
      </c>
      <c r="CA50" s="8">
        <v>18215</v>
      </c>
      <c r="CB50" s="8">
        <v>355</v>
      </c>
      <c r="CC50" s="8">
        <v>21740</v>
      </c>
      <c r="CD50" s="8">
        <v>2445</v>
      </c>
      <c r="CE50" s="8">
        <v>16220</v>
      </c>
      <c r="CF50" s="8">
        <v>235</v>
      </c>
      <c r="CG50" s="8">
        <v>18900</v>
      </c>
      <c r="CH50" s="8">
        <v>27330</v>
      </c>
      <c r="CI50" s="8">
        <v>22890</v>
      </c>
      <c r="CJ50" s="8">
        <v>2025</v>
      </c>
      <c r="CK50" s="8">
        <v>815</v>
      </c>
      <c r="CL50" s="8">
        <v>6242</v>
      </c>
      <c r="CM50" s="2"/>
      <c r="CN50" s="8">
        <v>7</v>
      </c>
      <c r="CO50" s="8">
        <v>4419</v>
      </c>
      <c r="CP50" s="2"/>
      <c r="CQ50" s="8">
        <v>8721</v>
      </c>
      <c r="CR50" s="8">
        <v>3162</v>
      </c>
      <c r="CS50" s="8">
        <v>860286</v>
      </c>
    </row>
    <row r="51" spans="1:97" ht="15.75" customHeight="1" x14ac:dyDescent="0.2">
      <c r="A51" s="10" t="s">
        <v>11</v>
      </c>
      <c r="B51" s="2"/>
      <c r="C51" s="28">
        <v>1031638</v>
      </c>
      <c r="D51" s="28">
        <v>101953</v>
      </c>
      <c r="E51" s="28">
        <v>1133591</v>
      </c>
      <c r="F51" s="28">
        <v>5335551</v>
      </c>
      <c r="G51" s="28">
        <v>249115</v>
      </c>
      <c r="H51" s="28">
        <v>5584666</v>
      </c>
      <c r="I51" s="28">
        <v>0</v>
      </c>
      <c r="J51" s="28">
        <v>0</v>
      </c>
      <c r="K51" s="28">
        <v>0</v>
      </c>
      <c r="L51" s="28">
        <v>6367189</v>
      </c>
      <c r="M51" s="28">
        <v>351068</v>
      </c>
      <c r="N51" s="28">
        <v>6718257</v>
      </c>
      <c r="O51" s="2"/>
      <c r="P51" s="11">
        <v>482683</v>
      </c>
      <c r="Q51" s="11">
        <v>395444</v>
      </c>
      <c r="R51" s="11">
        <v>878127</v>
      </c>
      <c r="S51" s="11">
        <v>91441</v>
      </c>
      <c r="T51" s="11">
        <v>5694</v>
      </c>
      <c r="U51" s="11">
        <v>97135</v>
      </c>
      <c r="V51" s="11">
        <v>1099</v>
      </c>
      <c r="W51" s="11">
        <v>9482</v>
      </c>
      <c r="X51" s="11">
        <v>10581</v>
      </c>
      <c r="Y51" s="11">
        <v>575223</v>
      </c>
      <c r="Z51" s="11">
        <v>410620</v>
      </c>
      <c r="AA51" s="11">
        <v>985843</v>
      </c>
      <c r="AB51" s="2"/>
      <c r="AC51" s="11">
        <v>2032581</v>
      </c>
      <c r="AD51" s="11">
        <v>154564</v>
      </c>
      <c r="AE51" s="11">
        <v>56307</v>
      </c>
      <c r="AF51" s="11">
        <v>2243452</v>
      </c>
      <c r="AG51" s="11"/>
      <c r="AH51" s="11">
        <v>1071616</v>
      </c>
      <c r="AI51" s="11">
        <v>1910</v>
      </c>
      <c r="AJ51" s="11">
        <v>1073526</v>
      </c>
      <c r="AK51" s="11" t="s">
        <v>10</v>
      </c>
      <c r="AL51" s="11">
        <v>1423</v>
      </c>
      <c r="AM51" s="11">
        <v>1423</v>
      </c>
      <c r="AN51" s="11">
        <v>3258761</v>
      </c>
      <c r="AO51" s="11">
        <v>59640</v>
      </c>
      <c r="AP51" s="11">
        <v>3318401</v>
      </c>
      <c r="AQ51" s="2"/>
      <c r="AR51" s="11">
        <v>2314</v>
      </c>
      <c r="AS51" s="11">
        <v>884</v>
      </c>
      <c r="AT51" s="11">
        <v>1411</v>
      </c>
      <c r="AU51" s="2"/>
      <c r="AV51" s="12">
        <v>3863265</v>
      </c>
      <c r="AW51" s="12">
        <v>31980</v>
      </c>
      <c r="AX51" s="12">
        <v>3895245</v>
      </c>
      <c r="AY51" s="12">
        <v>7776</v>
      </c>
      <c r="AZ51" s="12">
        <v>3903021</v>
      </c>
      <c r="BA51" s="12">
        <v>1011667</v>
      </c>
      <c r="BB51" s="12">
        <v>6718257</v>
      </c>
      <c r="BC51" s="12">
        <v>11632945</v>
      </c>
      <c r="BD51" s="2"/>
      <c r="BE51" s="11">
        <v>56.2</v>
      </c>
      <c r="BF51" s="11" t="s">
        <v>10</v>
      </c>
      <c r="BG51" s="11">
        <v>56.2</v>
      </c>
      <c r="BH51" s="13"/>
      <c r="BI51" s="13"/>
      <c r="BJ51" s="13"/>
      <c r="BK51" s="13"/>
      <c r="BL51" s="13"/>
      <c r="BM51" s="13"/>
      <c r="BN51" s="13"/>
      <c r="BO51" s="13"/>
      <c r="BP51" s="13"/>
      <c r="BQ51" s="13"/>
      <c r="BR51" s="13"/>
      <c r="BS51" s="2"/>
      <c r="BT51" s="11">
        <v>823</v>
      </c>
      <c r="BU51" s="11">
        <v>1146</v>
      </c>
      <c r="BV51" s="11">
        <v>1969</v>
      </c>
      <c r="BW51" s="11">
        <v>622</v>
      </c>
      <c r="BX51" s="11">
        <v>862</v>
      </c>
      <c r="BY51" s="11">
        <v>1484</v>
      </c>
      <c r="BZ51" s="11">
        <v>2410</v>
      </c>
      <c r="CA51" s="11">
        <v>10600</v>
      </c>
      <c r="CB51" s="11">
        <v>1210</v>
      </c>
      <c r="CC51" s="11">
        <v>14220</v>
      </c>
      <c r="CD51" s="11">
        <v>1600</v>
      </c>
      <c r="CE51" s="11">
        <v>8400</v>
      </c>
      <c r="CF51" s="11">
        <v>610</v>
      </c>
      <c r="CG51" s="11">
        <v>10610</v>
      </c>
      <c r="CH51" s="11">
        <v>16189</v>
      </c>
      <c r="CI51" s="11">
        <v>12094</v>
      </c>
      <c r="CJ51" s="11">
        <v>1155</v>
      </c>
      <c r="CK51" s="11">
        <v>565</v>
      </c>
      <c r="CL51" s="11">
        <v>125</v>
      </c>
      <c r="CM51" s="2"/>
      <c r="CN51" s="11">
        <v>3</v>
      </c>
      <c r="CO51" s="11">
        <v>860</v>
      </c>
      <c r="CP51" s="2"/>
      <c r="CQ51" s="11">
        <v>12089</v>
      </c>
      <c r="CR51" s="11">
        <v>2904</v>
      </c>
      <c r="CS51" s="11">
        <v>857043</v>
      </c>
    </row>
    <row r="52" spans="1:97" ht="15.75" customHeight="1" x14ac:dyDescent="0.2">
      <c r="A52" s="14" t="s">
        <v>9</v>
      </c>
      <c r="B52" s="2"/>
      <c r="C52" s="27">
        <v>1328511</v>
      </c>
      <c r="D52" s="27">
        <v>254197</v>
      </c>
      <c r="E52" s="27">
        <v>1582708</v>
      </c>
      <c r="F52" s="27">
        <v>9370744</v>
      </c>
      <c r="G52" s="27">
        <v>241968</v>
      </c>
      <c r="H52" s="27">
        <v>9612712</v>
      </c>
      <c r="I52" s="27">
        <v>93336</v>
      </c>
      <c r="J52" s="27">
        <v>4246</v>
      </c>
      <c r="K52" s="27">
        <v>97582</v>
      </c>
      <c r="L52" s="27">
        <v>10792591</v>
      </c>
      <c r="M52" s="27">
        <v>500411</v>
      </c>
      <c r="N52" s="27">
        <v>11293002</v>
      </c>
      <c r="O52" s="2"/>
      <c r="P52" s="8">
        <v>858694</v>
      </c>
      <c r="Q52" s="8">
        <v>953831</v>
      </c>
      <c r="R52" s="8">
        <v>1812525</v>
      </c>
      <c r="S52" s="8">
        <v>179948</v>
      </c>
      <c r="T52" s="8">
        <v>578</v>
      </c>
      <c r="U52" s="8">
        <v>180526</v>
      </c>
      <c r="V52" s="8">
        <v>277503</v>
      </c>
      <c r="W52" s="8">
        <v>56349</v>
      </c>
      <c r="X52" s="8">
        <v>333852</v>
      </c>
      <c r="Y52" s="8">
        <v>1316145</v>
      </c>
      <c r="Z52" s="8">
        <v>1010758</v>
      </c>
      <c r="AA52" s="8">
        <v>2326903</v>
      </c>
      <c r="AB52" s="2"/>
      <c r="AC52" s="8">
        <v>3379452</v>
      </c>
      <c r="AD52" s="8">
        <v>343685</v>
      </c>
      <c r="AE52" s="8">
        <v>224607</v>
      </c>
      <c r="AF52" s="8">
        <v>3947744</v>
      </c>
      <c r="AG52" s="8">
        <v>1361699</v>
      </c>
      <c r="AH52" s="8">
        <v>942530</v>
      </c>
      <c r="AI52" s="8">
        <v>7710</v>
      </c>
      <c r="AJ52" s="8">
        <v>2311939</v>
      </c>
      <c r="AK52" s="8">
        <v>24686</v>
      </c>
      <c r="AL52" s="8">
        <v>8279</v>
      </c>
      <c r="AM52" s="8">
        <v>32965</v>
      </c>
      <c r="AN52" s="8">
        <v>6052052</v>
      </c>
      <c r="AO52" s="8">
        <v>240596</v>
      </c>
      <c r="AP52" s="8">
        <v>6292648</v>
      </c>
      <c r="AQ52" s="2"/>
      <c r="AR52" s="8">
        <v>4719</v>
      </c>
      <c r="AS52" s="8">
        <v>2909</v>
      </c>
      <c r="AT52" s="8">
        <v>167</v>
      </c>
      <c r="AU52" s="2"/>
      <c r="AV52" s="15">
        <v>6320229</v>
      </c>
      <c r="AW52" s="15">
        <v>30473</v>
      </c>
      <c r="AX52" s="15">
        <v>6350702</v>
      </c>
      <c r="AY52" s="15">
        <v>13738</v>
      </c>
      <c r="AZ52" s="15">
        <v>6364440</v>
      </c>
      <c r="BA52" s="15">
        <v>1823153</v>
      </c>
      <c r="BB52" s="15">
        <v>11293002</v>
      </c>
      <c r="BC52" s="15">
        <v>19480595</v>
      </c>
      <c r="BD52" s="2"/>
      <c r="BE52" s="8">
        <v>92</v>
      </c>
      <c r="BF52" s="8">
        <v>2</v>
      </c>
      <c r="BG52" s="8">
        <v>94</v>
      </c>
      <c r="BH52" s="9">
        <v>0</v>
      </c>
      <c r="BI52" s="9">
        <v>0</v>
      </c>
      <c r="BJ52" s="9">
        <v>0</v>
      </c>
      <c r="BK52" s="9">
        <v>0</v>
      </c>
      <c r="BL52" s="9">
        <v>0</v>
      </c>
      <c r="BM52" s="9">
        <v>0</v>
      </c>
      <c r="BN52" s="9">
        <v>0</v>
      </c>
      <c r="BO52" s="9">
        <v>0</v>
      </c>
      <c r="BP52" s="9">
        <v>0</v>
      </c>
      <c r="BQ52" s="9">
        <v>0</v>
      </c>
      <c r="BR52" s="9">
        <v>0</v>
      </c>
      <c r="BS52" s="2"/>
      <c r="BT52" s="8">
        <v>1265</v>
      </c>
      <c r="BU52" s="8">
        <v>1349</v>
      </c>
      <c r="BV52" s="8">
        <v>2614</v>
      </c>
      <c r="BW52" s="8">
        <v>1139</v>
      </c>
      <c r="BX52" s="8">
        <v>1201</v>
      </c>
      <c r="BY52" s="8">
        <v>2340</v>
      </c>
      <c r="BZ52" s="8">
        <v>4320</v>
      </c>
      <c r="CA52" s="8">
        <v>17735</v>
      </c>
      <c r="CB52" s="8">
        <v>725</v>
      </c>
      <c r="CC52" s="8">
        <v>22780</v>
      </c>
      <c r="CD52" s="8">
        <v>2780</v>
      </c>
      <c r="CE52" s="8">
        <v>14815</v>
      </c>
      <c r="CF52" s="8">
        <v>370</v>
      </c>
      <c r="CG52" s="8">
        <v>17965</v>
      </c>
      <c r="CH52" s="8">
        <v>25394</v>
      </c>
      <c r="CI52" s="8">
        <v>20305</v>
      </c>
      <c r="CJ52" s="8">
        <v>1360</v>
      </c>
      <c r="CK52" s="8">
        <v>495</v>
      </c>
      <c r="CL52" s="8">
        <v>1430</v>
      </c>
      <c r="CM52" s="2"/>
      <c r="CN52" s="8">
        <v>4</v>
      </c>
      <c r="CO52" s="8">
        <v>2445</v>
      </c>
      <c r="CP52" s="2"/>
      <c r="CQ52" s="8">
        <v>8280</v>
      </c>
      <c r="CR52" s="8">
        <v>381</v>
      </c>
      <c r="CS52" s="8">
        <v>44513</v>
      </c>
    </row>
    <row r="53" spans="1:97" s="48" customFormat="1" x14ac:dyDescent="0.2">
      <c r="A53" s="41" t="s">
        <v>8</v>
      </c>
      <c r="B53" s="42"/>
      <c r="C53" s="43">
        <f t="shared" ref="C53:N53" si="0">SUM(C5:C43)</f>
        <v>63215581.269999996</v>
      </c>
      <c r="D53" s="43">
        <f t="shared" si="0"/>
        <v>11292057.92</v>
      </c>
      <c r="E53" s="43">
        <f t="shared" si="0"/>
        <v>74507639.189999998</v>
      </c>
      <c r="F53" s="43">
        <f t="shared" si="0"/>
        <v>269206387.44</v>
      </c>
      <c r="G53" s="43">
        <f t="shared" si="0"/>
        <v>4473572.4700000007</v>
      </c>
      <c r="H53" s="43">
        <f t="shared" si="0"/>
        <v>273679959.91000003</v>
      </c>
      <c r="I53" s="43">
        <f t="shared" si="0"/>
        <v>38962852.530000001</v>
      </c>
      <c r="J53" s="43">
        <f t="shared" si="0"/>
        <v>299416.08</v>
      </c>
      <c r="K53" s="43">
        <f t="shared" si="0"/>
        <v>39262268.609999999</v>
      </c>
      <c r="L53" s="43">
        <f t="shared" si="0"/>
        <v>371384821.24000001</v>
      </c>
      <c r="M53" s="43">
        <f t="shared" si="0"/>
        <v>16065046.469999999</v>
      </c>
      <c r="N53" s="43">
        <f t="shared" si="0"/>
        <v>387449868</v>
      </c>
      <c r="O53" s="42"/>
      <c r="P53" s="44">
        <f t="shared" ref="P53:AA53" si="1">SUM(P5:P43)</f>
        <v>26647999</v>
      </c>
      <c r="Q53" s="44">
        <f t="shared" si="1"/>
        <v>20471485</v>
      </c>
      <c r="R53" s="44">
        <f t="shared" si="1"/>
        <v>47119484</v>
      </c>
      <c r="S53" s="44">
        <f t="shared" si="1"/>
        <v>4438034</v>
      </c>
      <c r="T53" s="44">
        <f t="shared" si="1"/>
        <v>211585</v>
      </c>
      <c r="U53" s="44">
        <f t="shared" si="1"/>
        <v>4649619</v>
      </c>
      <c r="V53" s="44">
        <f t="shared" si="1"/>
        <v>4159599</v>
      </c>
      <c r="W53" s="44">
        <f t="shared" si="1"/>
        <v>1277380</v>
      </c>
      <c r="X53" s="44">
        <f t="shared" si="1"/>
        <v>5436979</v>
      </c>
      <c r="Y53" s="44">
        <f t="shared" si="1"/>
        <v>35245632</v>
      </c>
      <c r="Z53" s="44">
        <f t="shared" si="1"/>
        <v>21960450</v>
      </c>
      <c r="AA53" s="44">
        <f t="shared" si="1"/>
        <v>57206082</v>
      </c>
      <c r="AB53" s="42"/>
      <c r="AC53" s="44">
        <f t="shared" ref="AC53:AP53" si="2">SUM(AC5:AC43)</f>
        <v>135887990</v>
      </c>
      <c r="AD53" s="44">
        <f t="shared" si="2"/>
        <v>25507492</v>
      </c>
      <c r="AE53" s="44">
        <f t="shared" si="2"/>
        <v>5035255</v>
      </c>
      <c r="AF53" s="44">
        <f t="shared" si="2"/>
        <v>166430737</v>
      </c>
      <c r="AG53" s="44">
        <f t="shared" si="2"/>
        <v>76881789</v>
      </c>
      <c r="AH53" s="44">
        <f t="shared" si="2"/>
        <v>84763001</v>
      </c>
      <c r="AI53" s="44">
        <f t="shared" si="2"/>
        <v>12083</v>
      </c>
      <c r="AJ53" s="44">
        <f t="shared" si="2"/>
        <v>161656873</v>
      </c>
      <c r="AK53" s="44">
        <f t="shared" si="2"/>
        <v>14450906</v>
      </c>
      <c r="AL53" s="44">
        <f t="shared" si="2"/>
        <v>279011</v>
      </c>
      <c r="AM53" s="44">
        <f t="shared" si="2"/>
        <v>14729917</v>
      </c>
      <c r="AN53" s="44">
        <f t="shared" si="2"/>
        <v>337491178</v>
      </c>
      <c r="AO53" s="44">
        <f t="shared" si="2"/>
        <v>5326349</v>
      </c>
      <c r="AP53" s="44">
        <f t="shared" si="2"/>
        <v>342817527</v>
      </c>
      <c r="AQ53" s="42"/>
      <c r="AR53" s="44">
        <f>SUM(AR5:AR43)</f>
        <v>195339</v>
      </c>
      <c r="AS53" s="44">
        <f>SUM(AS5:AS43)</f>
        <v>149123</v>
      </c>
      <c r="AT53" s="44">
        <f>SUM(AT5:AT43)</f>
        <v>125008</v>
      </c>
      <c r="AU53" s="42"/>
      <c r="AV53" s="45">
        <f t="shared" ref="AV53:BC53" si="3">SUM(AV5:AV43)</f>
        <v>309872330.10000002</v>
      </c>
      <c r="AW53" s="45">
        <f t="shared" si="3"/>
        <v>19054272.579999998</v>
      </c>
      <c r="AX53" s="45">
        <f t="shared" si="3"/>
        <v>328926602.68000001</v>
      </c>
      <c r="AY53" s="45">
        <f t="shared" si="3"/>
        <v>20585246.559999999</v>
      </c>
      <c r="AZ53" s="45">
        <f t="shared" si="3"/>
        <v>349511848.56</v>
      </c>
      <c r="BA53" s="45">
        <f t="shared" si="3"/>
        <v>68318624.060000002</v>
      </c>
      <c r="BB53" s="45">
        <f t="shared" si="3"/>
        <v>388002081.41000003</v>
      </c>
      <c r="BC53" s="45">
        <f t="shared" si="3"/>
        <v>793369266.47000003</v>
      </c>
      <c r="BD53" s="42"/>
      <c r="BE53" s="46">
        <f>SUM(BE5:BE43)</f>
        <v>3163.364</v>
      </c>
      <c r="BF53" s="46">
        <f>SUM(BF5:BF43)</f>
        <v>128.98000000000002</v>
      </c>
      <c r="BG53" s="46">
        <f>SUM(BG5:BG43)</f>
        <v>3292.3439999999996</v>
      </c>
      <c r="BH53" s="47"/>
      <c r="BI53" s="47"/>
      <c r="BJ53" s="47"/>
      <c r="BK53" s="47"/>
      <c r="BL53" s="47"/>
      <c r="BM53" s="47"/>
      <c r="BN53" s="47"/>
      <c r="BO53" s="47"/>
      <c r="BP53" s="47"/>
      <c r="BQ53" s="47"/>
      <c r="BR53" s="47"/>
      <c r="BS53" s="42"/>
      <c r="BT53" s="44">
        <f t="shared" ref="BT53:CL53" si="4">SUM(BT5:BT43)</f>
        <v>55270</v>
      </c>
      <c r="BU53" s="44">
        <f t="shared" si="4"/>
        <v>71341</v>
      </c>
      <c r="BV53" s="44">
        <f t="shared" si="4"/>
        <v>125621</v>
      </c>
      <c r="BW53" s="44">
        <f t="shared" si="4"/>
        <v>48783</v>
      </c>
      <c r="BX53" s="44">
        <f t="shared" si="4"/>
        <v>67137</v>
      </c>
      <c r="BY53" s="44">
        <f t="shared" si="4"/>
        <v>122167</v>
      </c>
      <c r="BZ53" s="44">
        <f t="shared" si="4"/>
        <v>374720</v>
      </c>
      <c r="CA53" s="44">
        <f t="shared" si="4"/>
        <v>1038699</v>
      </c>
      <c r="CB53" s="44">
        <f t="shared" si="4"/>
        <v>114102</v>
      </c>
      <c r="CC53" s="44">
        <f t="shared" si="4"/>
        <v>1520973</v>
      </c>
      <c r="CD53" s="44">
        <f t="shared" si="4"/>
        <v>250481</v>
      </c>
      <c r="CE53" s="44">
        <f t="shared" si="4"/>
        <v>779071</v>
      </c>
      <c r="CF53" s="44">
        <f t="shared" si="4"/>
        <v>66443</v>
      </c>
      <c r="CG53" s="44">
        <f t="shared" si="4"/>
        <v>1064146</v>
      </c>
      <c r="CH53" s="44">
        <f t="shared" si="4"/>
        <v>1638966</v>
      </c>
      <c r="CI53" s="44">
        <f t="shared" si="4"/>
        <v>1167512</v>
      </c>
      <c r="CJ53" s="44">
        <f t="shared" si="4"/>
        <v>224861</v>
      </c>
      <c r="CK53" s="44">
        <f t="shared" si="4"/>
        <v>128940</v>
      </c>
      <c r="CL53" s="44">
        <f t="shared" si="4"/>
        <v>92789</v>
      </c>
      <c r="CM53" s="42"/>
      <c r="CN53" s="44">
        <f>SUM(CN5:CN43)</f>
        <v>191</v>
      </c>
      <c r="CO53" s="44">
        <f>SUM(CO5:CO43)</f>
        <v>93536</v>
      </c>
      <c r="CP53" s="42"/>
      <c r="CQ53" s="44">
        <f>SUM(CQ5:CQ43)</f>
        <v>1362557</v>
      </c>
      <c r="CR53" s="44">
        <f>SUM(CR5:CR43)</f>
        <v>1238790</v>
      </c>
      <c r="CS53" s="44">
        <f>SUM(CS5:CS43)</f>
        <v>31332871</v>
      </c>
    </row>
    <row r="54" spans="1:97" s="48" customFormat="1" ht="13.5" thickBot="1" x14ac:dyDescent="0.25">
      <c r="A54" s="41" t="s">
        <v>7</v>
      </c>
      <c r="B54" s="42"/>
      <c r="C54" s="43">
        <f t="shared" ref="C54:N54" si="5">SUM(C44:C52)</f>
        <v>10954788</v>
      </c>
      <c r="D54" s="43">
        <f t="shared" si="5"/>
        <v>1844640</v>
      </c>
      <c r="E54" s="43">
        <f t="shared" si="5"/>
        <v>12799428</v>
      </c>
      <c r="F54" s="43">
        <f t="shared" si="5"/>
        <v>61980510</v>
      </c>
      <c r="G54" s="43">
        <f t="shared" si="5"/>
        <v>2955768</v>
      </c>
      <c r="H54" s="43">
        <f t="shared" si="5"/>
        <v>64936278</v>
      </c>
      <c r="I54" s="43">
        <f t="shared" si="5"/>
        <v>3022443</v>
      </c>
      <c r="J54" s="43">
        <f t="shared" si="5"/>
        <v>63605</v>
      </c>
      <c r="K54" s="43">
        <f t="shared" si="5"/>
        <v>3086048</v>
      </c>
      <c r="L54" s="43">
        <f t="shared" si="5"/>
        <v>75957741</v>
      </c>
      <c r="M54" s="43">
        <f t="shared" si="5"/>
        <v>4864013</v>
      </c>
      <c r="N54" s="43">
        <f t="shared" si="5"/>
        <v>80821754</v>
      </c>
      <c r="O54" s="42"/>
      <c r="P54" s="44">
        <f t="shared" ref="P54:AA54" si="6">SUM(P44:P52)</f>
        <v>5179933</v>
      </c>
      <c r="Q54" s="44">
        <f t="shared" si="6"/>
        <v>5131870</v>
      </c>
      <c r="R54" s="44">
        <f t="shared" si="6"/>
        <v>10311803</v>
      </c>
      <c r="S54" s="44">
        <f t="shared" si="6"/>
        <v>815416</v>
      </c>
      <c r="T54" s="44">
        <f t="shared" si="6"/>
        <v>99792</v>
      </c>
      <c r="U54" s="44">
        <f t="shared" si="6"/>
        <v>915208</v>
      </c>
      <c r="V54" s="44">
        <f t="shared" si="6"/>
        <v>661123</v>
      </c>
      <c r="W54" s="44">
        <f t="shared" si="6"/>
        <v>278022</v>
      </c>
      <c r="X54" s="44">
        <f t="shared" si="6"/>
        <v>939145</v>
      </c>
      <c r="Y54" s="44">
        <f t="shared" si="6"/>
        <v>6656472</v>
      </c>
      <c r="Z54" s="44">
        <f t="shared" si="6"/>
        <v>5509684</v>
      </c>
      <c r="AA54" s="44">
        <f t="shared" si="6"/>
        <v>12166156</v>
      </c>
      <c r="AB54" s="42"/>
      <c r="AC54" s="44">
        <f t="shared" ref="AC54:AP54" si="7">SUM(AC44:AC52)</f>
        <v>21268988</v>
      </c>
      <c r="AD54" s="44">
        <f t="shared" si="7"/>
        <v>1914284</v>
      </c>
      <c r="AE54" s="44">
        <f t="shared" si="7"/>
        <v>1025137</v>
      </c>
      <c r="AF54" s="44">
        <f t="shared" si="7"/>
        <v>24208409</v>
      </c>
      <c r="AG54" s="44">
        <f t="shared" si="7"/>
        <v>10276745</v>
      </c>
      <c r="AH54" s="44">
        <f t="shared" si="7"/>
        <v>9055202</v>
      </c>
      <c r="AI54" s="44">
        <f t="shared" si="7"/>
        <v>20534</v>
      </c>
      <c r="AJ54" s="44">
        <f t="shared" si="7"/>
        <v>19352481</v>
      </c>
      <c r="AK54" s="44">
        <f t="shared" si="7"/>
        <v>3260972</v>
      </c>
      <c r="AL54" s="44">
        <f t="shared" si="7"/>
        <v>30028</v>
      </c>
      <c r="AM54" s="44">
        <f t="shared" si="7"/>
        <v>3291000</v>
      </c>
      <c r="AN54" s="44">
        <f t="shared" si="7"/>
        <v>45776191</v>
      </c>
      <c r="AO54" s="44">
        <f t="shared" si="7"/>
        <v>1075699</v>
      </c>
      <c r="AP54" s="44">
        <f t="shared" si="7"/>
        <v>46851890</v>
      </c>
      <c r="AQ54" s="42"/>
      <c r="AR54" s="44">
        <f>SUM(AR44:AR52)</f>
        <v>29094</v>
      </c>
      <c r="AS54" s="44">
        <f>SUM(AS44:AS52)</f>
        <v>30292</v>
      </c>
      <c r="AT54" s="44">
        <f>SUM(AT44:AT52)</f>
        <v>10773</v>
      </c>
      <c r="AU54" s="42"/>
      <c r="AV54" s="45">
        <f t="shared" ref="AV54:BC54" si="8">SUM(AV44:AV52)</f>
        <v>47689978</v>
      </c>
      <c r="AW54" s="45">
        <f t="shared" si="8"/>
        <v>2200723</v>
      </c>
      <c r="AX54" s="45">
        <f t="shared" si="8"/>
        <v>49890701</v>
      </c>
      <c r="AY54" s="45">
        <f t="shared" si="8"/>
        <v>498401</v>
      </c>
      <c r="AZ54" s="45">
        <f t="shared" si="8"/>
        <v>50389102</v>
      </c>
      <c r="BA54" s="45">
        <f t="shared" si="8"/>
        <v>26568616</v>
      </c>
      <c r="BB54" s="45">
        <f t="shared" si="8"/>
        <v>81029766</v>
      </c>
      <c r="BC54" s="45">
        <f t="shared" si="8"/>
        <v>157987484</v>
      </c>
      <c r="BD54" s="42"/>
      <c r="BE54" s="46">
        <f>SUM(BE44:BE52)</f>
        <v>728.80000000000007</v>
      </c>
      <c r="BF54" s="46">
        <f>SUM(BF44:BF52)</f>
        <v>42.8</v>
      </c>
      <c r="BG54" s="46">
        <f>SUM(BG44:BG52)</f>
        <v>771.6</v>
      </c>
      <c r="BH54" s="47"/>
      <c r="BI54" s="47"/>
      <c r="BJ54" s="47"/>
      <c r="BK54" s="47"/>
      <c r="BL54" s="47"/>
      <c r="BM54" s="47"/>
      <c r="BN54" s="47"/>
      <c r="BO54" s="47"/>
      <c r="BP54" s="47"/>
      <c r="BQ54" s="47"/>
      <c r="BR54" s="47"/>
      <c r="BS54" s="42"/>
      <c r="BT54" s="44">
        <f t="shared" ref="BT54:CL54" si="9">SUM(BT44:BT52)</f>
        <v>15129</v>
      </c>
      <c r="BU54" s="44">
        <f t="shared" si="9"/>
        <v>16748</v>
      </c>
      <c r="BV54" s="44">
        <f t="shared" si="9"/>
        <v>31708</v>
      </c>
      <c r="BW54" s="44">
        <f t="shared" si="9"/>
        <v>9516.2999999999993</v>
      </c>
      <c r="BX54" s="44">
        <f t="shared" si="9"/>
        <v>12322</v>
      </c>
      <c r="BY54" s="44">
        <f t="shared" si="9"/>
        <v>21838</v>
      </c>
      <c r="BZ54" s="44">
        <f t="shared" si="9"/>
        <v>29830</v>
      </c>
      <c r="CA54" s="44">
        <f t="shared" si="9"/>
        <v>145885</v>
      </c>
      <c r="CB54" s="44">
        <f t="shared" si="9"/>
        <v>8575</v>
      </c>
      <c r="CC54" s="44">
        <f t="shared" si="9"/>
        <v>184290</v>
      </c>
      <c r="CD54" s="44">
        <f t="shared" si="9"/>
        <v>19935</v>
      </c>
      <c r="CE54" s="44">
        <f t="shared" si="9"/>
        <v>113865</v>
      </c>
      <c r="CF54" s="44">
        <f t="shared" si="9"/>
        <v>4385</v>
      </c>
      <c r="CG54" s="44">
        <f t="shared" si="9"/>
        <v>138185</v>
      </c>
      <c r="CH54" s="44">
        <f t="shared" si="9"/>
        <v>215998</v>
      </c>
      <c r="CI54" s="49">
        <f>SUM(CI44:CI52)</f>
        <v>160023</v>
      </c>
      <c r="CJ54" s="44">
        <f t="shared" si="9"/>
        <v>21190</v>
      </c>
      <c r="CK54" s="44">
        <f t="shared" si="9"/>
        <v>9260</v>
      </c>
      <c r="CL54" s="44">
        <f t="shared" si="9"/>
        <v>12635</v>
      </c>
      <c r="CM54" s="42"/>
      <c r="CN54" s="44">
        <f>SUM(CN44:CN52)</f>
        <v>31</v>
      </c>
      <c r="CO54" s="44">
        <f>SUM(CO44:CO52)</f>
        <v>19458</v>
      </c>
      <c r="CP54" s="42"/>
      <c r="CQ54" s="44">
        <f>SUM(CQ44:CQ52)</f>
        <v>106652</v>
      </c>
      <c r="CR54" s="44">
        <f>SUM(CR44:CR52)</f>
        <v>43807</v>
      </c>
      <c r="CS54" s="44">
        <f>SUM(CS44:CS52)</f>
        <v>7879281</v>
      </c>
    </row>
    <row r="55" spans="1:97" ht="13.5" thickBot="1" x14ac:dyDescent="0.25">
      <c r="A55" s="20" t="s">
        <v>6</v>
      </c>
      <c r="B55" s="2"/>
      <c r="C55" s="26">
        <f t="shared" ref="C55:N55" si="10">SUM(C3:C52)</f>
        <v>74170369.269999996</v>
      </c>
      <c r="D55" s="26">
        <f t="shared" si="10"/>
        <v>13136697.92</v>
      </c>
      <c r="E55" s="26">
        <f t="shared" si="10"/>
        <v>87307067.189999998</v>
      </c>
      <c r="F55" s="26">
        <f t="shared" si="10"/>
        <v>331186897.44</v>
      </c>
      <c r="G55" s="26">
        <f t="shared" si="10"/>
        <v>7429340.4700000007</v>
      </c>
      <c r="H55" s="26">
        <f t="shared" si="10"/>
        <v>338616237.91000003</v>
      </c>
      <c r="I55" s="26">
        <f t="shared" si="10"/>
        <v>41985295.530000001</v>
      </c>
      <c r="J55" s="26">
        <f t="shared" si="10"/>
        <v>363021.08</v>
      </c>
      <c r="K55" s="26">
        <f t="shared" si="10"/>
        <v>42348316.609999999</v>
      </c>
      <c r="L55" s="26">
        <f t="shared" si="10"/>
        <v>447342562.24000001</v>
      </c>
      <c r="M55" s="26">
        <f t="shared" si="10"/>
        <v>20929059.469999999</v>
      </c>
      <c r="N55" s="26">
        <f t="shared" si="10"/>
        <v>468271622</v>
      </c>
      <c r="O55" s="2"/>
      <c r="P55" s="21">
        <f t="shared" ref="P55:AA55" si="11">SUM(P3:P52)</f>
        <v>31827932</v>
      </c>
      <c r="Q55" s="21">
        <f t="shared" si="11"/>
        <v>25603355</v>
      </c>
      <c r="R55" s="21">
        <f t="shared" si="11"/>
        <v>57431287</v>
      </c>
      <c r="S55" s="21">
        <f t="shared" si="11"/>
        <v>5253450</v>
      </c>
      <c r="T55" s="21">
        <f t="shared" si="11"/>
        <v>311377</v>
      </c>
      <c r="U55" s="21">
        <f t="shared" si="11"/>
        <v>5564827</v>
      </c>
      <c r="V55" s="21">
        <f t="shared" si="11"/>
        <v>4820722</v>
      </c>
      <c r="W55" s="21">
        <f t="shared" si="11"/>
        <v>1555402</v>
      </c>
      <c r="X55" s="21">
        <f t="shared" si="11"/>
        <v>6376124</v>
      </c>
      <c r="Y55" s="21">
        <f t="shared" si="11"/>
        <v>41902104</v>
      </c>
      <c r="Z55" s="21">
        <f t="shared" si="11"/>
        <v>27470134</v>
      </c>
      <c r="AA55" s="21">
        <f t="shared" si="11"/>
        <v>69372238</v>
      </c>
      <c r="AB55" s="2"/>
      <c r="AC55" s="21">
        <f t="shared" ref="AC55:AP55" si="12">SUM(AC3:AC52)</f>
        <v>157156978</v>
      </c>
      <c r="AD55" s="21">
        <f t="shared" si="12"/>
        <v>27421776</v>
      </c>
      <c r="AE55" s="21">
        <f t="shared" si="12"/>
        <v>6060392</v>
      </c>
      <c r="AF55" s="21">
        <f t="shared" si="12"/>
        <v>190639146</v>
      </c>
      <c r="AG55" s="21">
        <f t="shared" si="12"/>
        <v>87158534</v>
      </c>
      <c r="AH55" s="21">
        <f t="shared" si="12"/>
        <v>93818203</v>
      </c>
      <c r="AI55" s="21">
        <f t="shared" si="12"/>
        <v>32617</v>
      </c>
      <c r="AJ55" s="21">
        <f t="shared" si="12"/>
        <v>181009354</v>
      </c>
      <c r="AK55" s="21">
        <f t="shared" si="12"/>
        <v>17711878</v>
      </c>
      <c r="AL55" s="21">
        <f t="shared" si="12"/>
        <v>309039</v>
      </c>
      <c r="AM55" s="21">
        <f t="shared" si="12"/>
        <v>18020917</v>
      </c>
      <c r="AN55" s="21">
        <f t="shared" si="12"/>
        <v>383267369</v>
      </c>
      <c r="AO55" s="21">
        <f t="shared" si="12"/>
        <v>6402048</v>
      </c>
      <c r="AP55" s="21">
        <f t="shared" si="12"/>
        <v>389669417</v>
      </c>
      <c r="AQ55" s="2"/>
      <c r="AR55" s="21">
        <f>SUM(AR3:AR52)</f>
        <v>224433</v>
      </c>
      <c r="AS55" s="21">
        <f>SUM(AS3:AS52)</f>
        <v>179415</v>
      </c>
      <c r="AT55" s="21">
        <f>SUM(AT3:AT52)</f>
        <v>135781</v>
      </c>
      <c r="AU55" s="2"/>
      <c r="AV55" s="26">
        <f t="shared" ref="AV55:BC55" si="13">SUM(AV3:AV52)</f>
        <v>357562308.10000002</v>
      </c>
      <c r="AW55" s="26">
        <f t="shared" si="13"/>
        <v>21254995.579999998</v>
      </c>
      <c r="AX55" s="26">
        <f t="shared" si="13"/>
        <v>378817303.68000001</v>
      </c>
      <c r="AY55" s="26">
        <f t="shared" si="13"/>
        <v>21083647.559999999</v>
      </c>
      <c r="AZ55" s="26">
        <f t="shared" si="13"/>
        <v>399900950.56</v>
      </c>
      <c r="BA55" s="26">
        <f t="shared" si="13"/>
        <v>94887240.060000002</v>
      </c>
      <c r="BB55" s="26">
        <f t="shared" si="13"/>
        <v>469031847.41000003</v>
      </c>
      <c r="BC55" s="26">
        <f t="shared" si="13"/>
        <v>951356750.47000003</v>
      </c>
      <c r="BD55" s="2"/>
      <c r="BE55" s="22">
        <f>SUM(BE3:BE52)</f>
        <v>3892.1639999999998</v>
      </c>
      <c r="BF55" s="22">
        <f>SUM(BF3:BF52)</f>
        <v>171.78000000000003</v>
      </c>
      <c r="BG55" s="22">
        <f>SUM(BG3:BG52)</f>
        <v>4063.9439999999995</v>
      </c>
      <c r="BH55" s="23"/>
      <c r="BI55" s="23"/>
      <c r="BJ55" s="23"/>
      <c r="BK55" s="23"/>
      <c r="BL55" s="23"/>
      <c r="BM55" s="23"/>
      <c r="BN55" s="23"/>
      <c r="BO55" s="23"/>
      <c r="BP55" s="23"/>
      <c r="BQ55" s="23"/>
      <c r="BR55" s="23"/>
      <c r="BS55" s="2"/>
      <c r="BT55" s="21">
        <f t="shared" ref="BT55:CL55" si="14">SUM(BT3:BT52)</f>
        <v>70399</v>
      </c>
      <c r="BU55" s="21">
        <f t="shared" si="14"/>
        <v>88089</v>
      </c>
      <c r="BV55" s="21">
        <f t="shared" si="14"/>
        <v>157329</v>
      </c>
      <c r="BW55" s="21">
        <f t="shared" si="14"/>
        <v>58299.3</v>
      </c>
      <c r="BX55" s="21">
        <f t="shared" si="14"/>
        <v>79459</v>
      </c>
      <c r="BY55" s="21">
        <f t="shared" si="14"/>
        <v>144005</v>
      </c>
      <c r="BZ55" s="21">
        <f t="shared" si="14"/>
        <v>404550</v>
      </c>
      <c r="CA55" s="21">
        <f t="shared" si="14"/>
        <v>1184584</v>
      </c>
      <c r="CB55" s="21">
        <f t="shared" si="14"/>
        <v>122677</v>
      </c>
      <c r="CC55" s="21">
        <f t="shared" si="14"/>
        <v>1705263</v>
      </c>
      <c r="CD55" s="21">
        <f t="shared" si="14"/>
        <v>270416</v>
      </c>
      <c r="CE55" s="21">
        <f t="shared" si="14"/>
        <v>892936</v>
      </c>
      <c r="CF55" s="21">
        <f t="shared" si="14"/>
        <v>70828</v>
      </c>
      <c r="CG55" s="21">
        <f t="shared" si="14"/>
        <v>1202331</v>
      </c>
      <c r="CH55" s="21">
        <f t="shared" si="14"/>
        <v>1854964</v>
      </c>
      <c r="CI55" s="30">
        <f t="shared" si="14"/>
        <v>1327535</v>
      </c>
      <c r="CJ55" s="21">
        <f t="shared" si="14"/>
        <v>246051</v>
      </c>
      <c r="CK55" s="21">
        <f t="shared" si="14"/>
        <v>138200</v>
      </c>
      <c r="CL55" s="21">
        <f t="shared" si="14"/>
        <v>105424</v>
      </c>
      <c r="CM55" s="2"/>
      <c r="CN55" s="21">
        <f>SUM(CN3:CN52)</f>
        <v>222</v>
      </c>
      <c r="CO55" s="21">
        <f>SUM(CO3:CO52)</f>
        <v>112994</v>
      </c>
      <c r="CP55" s="2"/>
      <c r="CQ55" s="21">
        <f>SUM(CQ3:CQ52)</f>
        <v>1469209</v>
      </c>
      <c r="CR55" s="21">
        <f>SUM(CR3:CR52)</f>
        <v>1282597</v>
      </c>
      <c r="CS55" s="21">
        <f>SUM(CS3:CS52)</f>
        <v>39212152</v>
      </c>
    </row>
    <row r="56" spans="1:97" x14ac:dyDescent="0.2">
      <c r="A56" s="17" t="s">
        <v>5</v>
      </c>
      <c r="B56" s="2"/>
      <c r="C56" s="31">
        <f t="shared" ref="C56:N56" si="15">AVERAGE(C5:C52)</f>
        <v>1612399.3319565216</v>
      </c>
      <c r="D56" s="31">
        <f t="shared" si="15"/>
        <v>285580.38956521737</v>
      </c>
      <c r="E56" s="31">
        <f t="shared" si="15"/>
        <v>1897979.7215217391</v>
      </c>
      <c r="F56" s="31">
        <f t="shared" si="15"/>
        <v>7199715.1617391305</v>
      </c>
      <c r="G56" s="31">
        <f t="shared" si="15"/>
        <v>165096.4548888889</v>
      </c>
      <c r="H56" s="31">
        <f t="shared" si="15"/>
        <v>7361222.5632608701</v>
      </c>
      <c r="I56" s="31">
        <f t="shared" si="15"/>
        <v>954211.26204545458</v>
      </c>
      <c r="J56" s="31">
        <f t="shared" si="15"/>
        <v>9553.186315789475</v>
      </c>
      <c r="K56" s="31">
        <f t="shared" si="15"/>
        <v>962461.74113636359</v>
      </c>
      <c r="L56" s="31">
        <f t="shared" si="15"/>
        <v>9724838.3095652182</v>
      </c>
      <c r="M56" s="31">
        <f t="shared" si="15"/>
        <v>454979.55369565217</v>
      </c>
      <c r="N56" s="31">
        <f t="shared" si="15"/>
        <v>10179817.869565217</v>
      </c>
      <c r="O56" s="2"/>
      <c r="P56" s="24">
        <f t="shared" ref="P56:AA56" si="16">AVERAGE(P5:P52)</f>
        <v>691911.56521739135</v>
      </c>
      <c r="Q56" s="24">
        <f t="shared" si="16"/>
        <v>556594.67391304346</v>
      </c>
      <c r="R56" s="24">
        <f t="shared" si="16"/>
        <v>1248506.2391304348</v>
      </c>
      <c r="S56" s="24">
        <f t="shared" si="16"/>
        <v>114205.43478260869</v>
      </c>
      <c r="T56" s="24">
        <f t="shared" si="16"/>
        <v>6769.065217391304</v>
      </c>
      <c r="U56" s="24">
        <f t="shared" si="16"/>
        <v>120974.5</v>
      </c>
      <c r="V56" s="24">
        <f t="shared" si="16"/>
        <v>104798.30434782608</v>
      </c>
      <c r="W56" s="24">
        <f t="shared" si="16"/>
        <v>33813.086956521736</v>
      </c>
      <c r="X56" s="24">
        <f t="shared" si="16"/>
        <v>138611.39130434784</v>
      </c>
      <c r="Y56" s="24">
        <f t="shared" si="16"/>
        <v>910915.30434782605</v>
      </c>
      <c r="Z56" s="24">
        <f t="shared" si="16"/>
        <v>597176.82608695654</v>
      </c>
      <c r="AA56" s="24">
        <f t="shared" si="16"/>
        <v>1508092.1304347827</v>
      </c>
      <c r="AB56" s="2"/>
      <c r="AC56" s="24">
        <f t="shared" ref="AC56:AP56" si="17">AVERAGE(AC5:AC52)</f>
        <v>3928924.45</v>
      </c>
      <c r="AD56" s="24">
        <f t="shared" si="17"/>
        <v>741129.08108108107</v>
      </c>
      <c r="AE56" s="24">
        <f t="shared" si="17"/>
        <v>131747.65217391305</v>
      </c>
      <c r="AF56" s="24">
        <f t="shared" si="17"/>
        <v>4144329.2608695654</v>
      </c>
      <c r="AG56" s="24">
        <f t="shared" si="17"/>
        <v>2234834.205128205</v>
      </c>
      <c r="AH56" s="24">
        <f t="shared" si="17"/>
        <v>2535627.1081081079</v>
      </c>
      <c r="AI56" s="24">
        <f t="shared" si="17"/>
        <v>988.39393939393938</v>
      </c>
      <c r="AJ56" s="24">
        <f t="shared" si="17"/>
        <v>4113848.9545454546</v>
      </c>
      <c r="AK56" s="24">
        <f t="shared" si="17"/>
        <v>553496.1875</v>
      </c>
      <c r="AL56" s="24">
        <f t="shared" si="17"/>
        <v>7725.9750000000004</v>
      </c>
      <c r="AM56" s="24">
        <f t="shared" si="17"/>
        <v>429069.45238095237</v>
      </c>
      <c r="AN56" s="24">
        <f t="shared" si="17"/>
        <v>8913194.6279069763</v>
      </c>
      <c r="AO56" s="24">
        <f t="shared" si="17"/>
        <v>139174.95652173914</v>
      </c>
      <c r="AP56" s="24">
        <f t="shared" si="17"/>
        <v>8471074.2826086953</v>
      </c>
      <c r="AQ56" s="2"/>
      <c r="AR56" s="24">
        <f>AVERAGE(AR5:AR52)</f>
        <v>4987.3999999999996</v>
      </c>
      <c r="AS56" s="24">
        <f>AVERAGE(AS5:AS52)</f>
        <v>3987</v>
      </c>
      <c r="AT56" s="24">
        <f>AVERAGE(AT5:AT52)</f>
        <v>3311.731707317073</v>
      </c>
      <c r="AU56" s="2"/>
      <c r="AV56" s="32">
        <f t="shared" ref="AV56:BC56" si="18">AVERAGE(AV5:AV52)</f>
        <v>7773093.6543478267</v>
      </c>
      <c r="AW56" s="32">
        <f t="shared" si="18"/>
        <v>685645.01870967739</v>
      </c>
      <c r="AX56" s="32">
        <f t="shared" si="18"/>
        <v>8235158.7756521739</v>
      </c>
      <c r="AY56" s="32">
        <f t="shared" si="18"/>
        <v>490317.38511627907</v>
      </c>
      <c r="AZ56" s="32">
        <f t="shared" si="18"/>
        <v>8693498.9252173919</v>
      </c>
      <c r="BA56" s="32">
        <f t="shared" si="18"/>
        <v>2156528.1831818181</v>
      </c>
      <c r="BB56" s="32">
        <f t="shared" si="18"/>
        <v>10196344.508913044</v>
      </c>
      <c r="BC56" s="32">
        <f t="shared" si="18"/>
        <v>20681668.488478262</v>
      </c>
      <c r="BD56" s="2"/>
      <c r="BE56" s="24">
        <f>AVERAGE(BE5:BE52)</f>
        <v>84.612260869565219</v>
      </c>
      <c r="BF56" s="24">
        <f>AVERAGE(BF5:BF52)</f>
        <v>4.6427027027027039</v>
      </c>
      <c r="BG56" s="24">
        <f>AVERAGE(BG5:BG52)</f>
        <v>88.346608695652165</v>
      </c>
      <c r="BH56" s="19"/>
      <c r="BI56" s="19"/>
      <c r="BJ56" s="19"/>
      <c r="BK56" s="19"/>
      <c r="BL56" s="19"/>
      <c r="BM56" s="19"/>
      <c r="BN56" s="19"/>
      <c r="BO56" s="19"/>
      <c r="BP56" s="19"/>
      <c r="BQ56" s="19"/>
      <c r="BR56" s="19"/>
      <c r="BS56" s="2"/>
      <c r="BT56" s="24">
        <f t="shared" ref="BT56:CL56" si="19">AVERAGE(BT5:BT52)</f>
        <v>1497.8510638297873</v>
      </c>
      <c r="BU56" s="24">
        <f t="shared" si="19"/>
        <v>1874.2340425531916</v>
      </c>
      <c r="BV56" s="24">
        <f t="shared" si="19"/>
        <v>3347.4255319148938</v>
      </c>
      <c r="BW56" s="24">
        <f t="shared" si="19"/>
        <v>1240.4106382978723</v>
      </c>
      <c r="BX56" s="24">
        <f t="shared" si="19"/>
        <v>1690.6170212765958</v>
      </c>
      <c r="BY56" s="24">
        <f t="shared" si="19"/>
        <v>3063.9361702127658</v>
      </c>
      <c r="BZ56" s="24">
        <f t="shared" si="19"/>
        <v>8607.4468085106382</v>
      </c>
      <c r="CA56" s="24">
        <f t="shared" si="19"/>
        <v>25203.91489361702</v>
      </c>
      <c r="CB56" s="24">
        <f t="shared" si="19"/>
        <v>2610.1489361702129</v>
      </c>
      <c r="CC56" s="24">
        <f t="shared" si="19"/>
        <v>36282.191489361699</v>
      </c>
      <c r="CD56" s="24">
        <f t="shared" si="19"/>
        <v>5753.5319148936169</v>
      </c>
      <c r="CE56" s="24">
        <f t="shared" si="19"/>
        <v>18998.638297872341</v>
      </c>
      <c r="CF56" s="24">
        <f t="shared" si="19"/>
        <v>1506.9787234042553</v>
      </c>
      <c r="CG56" s="24">
        <f t="shared" si="19"/>
        <v>25581.510638297874</v>
      </c>
      <c r="CH56" s="24">
        <f t="shared" si="19"/>
        <v>39467.319148936171</v>
      </c>
      <c r="CI56" s="24">
        <f t="shared" si="19"/>
        <v>28245.425531914894</v>
      </c>
      <c r="CJ56" s="24">
        <f t="shared" si="19"/>
        <v>5348.934782608696</v>
      </c>
      <c r="CK56" s="24">
        <f t="shared" si="19"/>
        <v>3004.3478260869565</v>
      </c>
      <c r="CL56" s="24">
        <f t="shared" si="19"/>
        <v>2342.7555555555555</v>
      </c>
      <c r="CM56" s="2"/>
      <c r="CN56" s="24">
        <f>AVERAGE(CN5:CN52)</f>
        <v>4.8260869565217392</v>
      </c>
      <c r="CO56" s="24">
        <f>AVERAGE(CO5:CO52)</f>
        <v>2568.0454545454545</v>
      </c>
      <c r="CP56" s="2"/>
      <c r="CQ56" s="24">
        <f>AVERAGE(CQ5:CQ52)</f>
        <v>34167.651162790695</v>
      </c>
      <c r="CR56" s="24">
        <f>AVERAGE(CR5:CR52)</f>
        <v>30538.023809523809</v>
      </c>
      <c r="CS56" s="24">
        <f>AVERAGE(CS5:CS52)</f>
        <v>1059787.8918918918</v>
      </c>
    </row>
    <row r="57" spans="1:97" x14ac:dyDescent="0.2">
      <c r="A57" s="17" t="s">
        <v>4</v>
      </c>
      <c r="B57" s="2"/>
      <c r="C57" s="31">
        <f t="shared" ref="C57:N57" si="20">STDEVP(C5:C52)</f>
        <v>1323963.5884129761</v>
      </c>
      <c r="D57" s="31">
        <f t="shared" si="20"/>
        <v>330986.87457798945</v>
      </c>
      <c r="E57" s="31">
        <f t="shared" si="20"/>
        <v>1511881.3320652472</v>
      </c>
      <c r="F57" s="31">
        <f t="shared" si="20"/>
        <v>4775503.1650665533</v>
      </c>
      <c r="G57" s="31">
        <f t="shared" si="20"/>
        <v>248299.92024907339</v>
      </c>
      <c r="H57" s="31">
        <f t="shared" si="20"/>
        <v>4938062.6370850867</v>
      </c>
      <c r="I57" s="31">
        <f t="shared" si="20"/>
        <v>1519062.2741923011</v>
      </c>
      <c r="J57" s="31">
        <f t="shared" si="20"/>
        <v>23139.038839431923</v>
      </c>
      <c r="K57" s="31">
        <f t="shared" si="20"/>
        <v>1519917.5573070261</v>
      </c>
      <c r="L57" s="31">
        <f t="shared" si="20"/>
        <v>5838990.2362070223</v>
      </c>
      <c r="M57" s="31">
        <f t="shared" si="20"/>
        <v>478770.080415615</v>
      </c>
      <c r="N57" s="31">
        <f t="shared" si="20"/>
        <v>6168372.8091035429</v>
      </c>
      <c r="O57" s="2"/>
      <c r="P57" s="24">
        <f t="shared" ref="P57:AA57" si="21">STDEVP(P5:P52)</f>
        <v>440968.37993205129</v>
      </c>
      <c r="Q57" s="24">
        <f t="shared" si="21"/>
        <v>438689.7613581614</v>
      </c>
      <c r="R57" s="24">
        <f t="shared" si="21"/>
        <v>823354.53479544609</v>
      </c>
      <c r="S57" s="24">
        <f t="shared" si="21"/>
        <v>50836.185548866568</v>
      </c>
      <c r="T57" s="24">
        <f t="shared" si="21"/>
        <v>16759.08679078201</v>
      </c>
      <c r="U57" s="24">
        <f t="shared" si="21"/>
        <v>52885.963705246104</v>
      </c>
      <c r="V57" s="24">
        <f t="shared" si="21"/>
        <v>136058.65051080147</v>
      </c>
      <c r="W57" s="24">
        <f t="shared" si="21"/>
        <v>33411.424480535483</v>
      </c>
      <c r="X57" s="24">
        <f t="shared" si="21"/>
        <v>149192.35095593851</v>
      </c>
      <c r="Y57" s="24">
        <f t="shared" si="21"/>
        <v>526502.83021890395</v>
      </c>
      <c r="Z57" s="24">
        <f t="shared" si="21"/>
        <v>466435.57394640142</v>
      </c>
      <c r="AA57" s="24">
        <f t="shared" si="21"/>
        <v>925624.38274869137</v>
      </c>
      <c r="AB57" s="2"/>
      <c r="AC57" s="24">
        <f t="shared" ref="AC57:AP57" si="22">STDEVP(AC5:AC52)</f>
        <v>3259668.5717293862</v>
      </c>
      <c r="AD57" s="24">
        <f t="shared" si="22"/>
        <v>1459322.3607805723</v>
      </c>
      <c r="AE57" s="24">
        <f t="shared" si="22"/>
        <v>116196.95877095126</v>
      </c>
      <c r="AF57" s="24">
        <f t="shared" si="22"/>
        <v>3490623.4127344238</v>
      </c>
      <c r="AG57" s="24">
        <f t="shared" si="22"/>
        <v>2259411.9313009041</v>
      </c>
      <c r="AH57" s="24">
        <f t="shared" si="22"/>
        <v>2305042.0851007379</v>
      </c>
      <c r="AI57" s="24">
        <f t="shared" si="22"/>
        <v>1581.8331892937219</v>
      </c>
      <c r="AJ57" s="24">
        <f t="shared" si="22"/>
        <v>3382004.6509884689</v>
      </c>
      <c r="AK57" s="24">
        <f t="shared" si="22"/>
        <v>1317265.3728981358</v>
      </c>
      <c r="AL57" s="24">
        <f t="shared" si="22"/>
        <v>8503.9574860399553</v>
      </c>
      <c r="AM57" s="24">
        <f t="shared" si="22"/>
        <v>1174096.7931592029</v>
      </c>
      <c r="AN57" s="24">
        <f t="shared" si="22"/>
        <v>6183648.1306328401</v>
      </c>
      <c r="AO57" s="24">
        <f t="shared" si="22"/>
        <v>122924.53593141864</v>
      </c>
      <c r="AP57" s="24">
        <f t="shared" si="22"/>
        <v>6434809.1190777561</v>
      </c>
      <c r="AQ57" s="2"/>
      <c r="AR57" s="24">
        <f>STDEVP(AR5:AR52)</f>
        <v>3675.1036714024212</v>
      </c>
      <c r="AS57" s="24">
        <f>STDEVP(AS5:AS52)</f>
        <v>3772.2338386337256</v>
      </c>
      <c r="AT57" s="24">
        <f>STDEVP(AT5:AT52)</f>
        <v>5322.4929470992702</v>
      </c>
      <c r="AU57" s="2"/>
      <c r="AV57" s="32">
        <f t="shared" ref="AV57:BC57" si="23">STDEVP(AV5:AV52)</f>
        <v>5129276.3912539864</v>
      </c>
      <c r="AW57" s="32">
        <f t="shared" si="23"/>
        <v>1327515.0901898234</v>
      </c>
      <c r="AX57" s="32">
        <f t="shared" si="23"/>
        <v>5293498.4366005613</v>
      </c>
      <c r="AY57" s="32">
        <f t="shared" si="23"/>
        <v>613565.32934606459</v>
      </c>
      <c r="AZ57" s="32">
        <f t="shared" si="23"/>
        <v>5607577.63320849</v>
      </c>
      <c r="BA57" s="32">
        <f t="shared" si="23"/>
        <v>2660098.4712004047</v>
      </c>
      <c r="BB57" s="32">
        <f t="shared" si="23"/>
        <v>6159737.1711524809</v>
      </c>
      <c r="BC57" s="32">
        <f t="shared" si="23"/>
        <v>13098128.153527664</v>
      </c>
      <c r="BD57" s="2"/>
      <c r="BE57" s="24">
        <f>STDEVP(BE5:BE52)</f>
        <v>50.098567605330416</v>
      </c>
      <c r="BF57" s="24">
        <f>STDEVP(BF5:BF52)</f>
        <v>6.1697013150572948</v>
      </c>
      <c r="BG57" s="24">
        <f>STDEVP(BG5:BG52)</f>
        <v>53.427145910587718</v>
      </c>
      <c r="BH57" s="19"/>
      <c r="BI57" s="19"/>
      <c r="BJ57" s="19"/>
      <c r="BK57" s="19"/>
      <c r="BL57" s="19"/>
      <c r="BM57" s="19"/>
      <c r="BN57" s="19"/>
      <c r="BO57" s="19"/>
      <c r="BP57" s="19"/>
      <c r="BQ57" s="19"/>
      <c r="BR57" s="19"/>
      <c r="BS57" s="2"/>
      <c r="BT57" s="24">
        <f t="shared" ref="BT57:CL57" si="24">STDEVP(BT5:BT52)</f>
        <v>1041.2503322514533</v>
      </c>
      <c r="BU57" s="24">
        <f t="shared" si="24"/>
        <v>1147.8428651590007</v>
      </c>
      <c r="BV57" s="24">
        <f t="shared" si="24"/>
        <v>2183.7107471991862</v>
      </c>
      <c r="BW57" s="24">
        <f t="shared" si="24"/>
        <v>819.95781111864915</v>
      </c>
      <c r="BX57" s="24">
        <f t="shared" si="24"/>
        <v>1036.2673924458138</v>
      </c>
      <c r="BY57" s="24">
        <f t="shared" si="24"/>
        <v>2045.2800817851414</v>
      </c>
      <c r="BZ57" s="24">
        <f t="shared" si="24"/>
        <v>7272.0083731446266</v>
      </c>
      <c r="CA57" s="24">
        <f t="shared" si="24"/>
        <v>12787.477819002475</v>
      </c>
      <c r="CB57" s="24">
        <f t="shared" si="24"/>
        <v>4104.7385796911904</v>
      </c>
      <c r="CC57" s="24">
        <f t="shared" si="24"/>
        <v>19441.18487834448</v>
      </c>
      <c r="CD57" s="24">
        <f t="shared" si="24"/>
        <v>5149.3325320450203</v>
      </c>
      <c r="CE57" s="24">
        <f t="shared" si="24"/>
        <v>10458.542385371797</v>
      </c>
      <c r="CF57" s="24">
        <f t="shared" si="24"/>
        <v>2718.8076351581249</v>
      </c>
      <c r="CG57" s="24">
        <f t="shared" si="24"/>
        <v>15414.622960547698</v>
      </c>
      <c r="CH57" s="24">
        <f t="shared" si="24"/>
        <v>21319.713827972799</v>
      </c>
      <c r="CI57" s="24">
        <f t="shared" si="24"/>
        <v>17320.438084411831</v>
      </c>
      <c r="CJ57" s="24">
        <f t="shared" si="24"/>
        <v>6163.4759546519508</v>
      </c>
      <c r="CK57" s="24">
        <f t="shared" si="24"/>
        <v>3140.5028690197628</v>
      </c>
      <c r="CL57" s="24">
        <f t="shared" si="24"/>
        <v>5781.7631957178965</v>
      </c>
      <c r="CM57" s="2"/>
      <c r="CN57" s="24">
        <f>STDEVP(CN5:CN52)</f>
        <v>2.9730993038745668</v>
      </c>
      <c r="CO57" s="24">
        <f>STDEVP(CO5:CO52)</f>
        <v>1391.4642868468627</v>
      </c>
      <c r="CP57" s="2"/>
      <c r="CQ57" s="24">
        <f>STDEVP(CQ5:CQ52)</f>
        <v>29516.377622399399</v>
      </c>
      <c r="CR57" s="24">
        <f>STDEVP(CR5:CR52)</f>
        <v>55600.710152405554</v>
      </c>
      <c r="CS57" s="24">
        <f>STDEVP(CS5:CS52)</f>
        <v>987069.1921510183</v>
      </c>
    </row>
    <row r="58" spans="1:97" x14ac:dyDescent="0.2">
      <c r="A58" s="17" t="s">
        <v>3</v>
      </c>
      <c r="B58" s="2"/>
      <c r="C58" s="31">
        <f t="shared" ref="C58:N58" si="25">MEDIAN(C5:C52)</f>
        <v>1311745</v>
      </c>
      <c r="D58" s="31">
        <f t="shared" si="25"/>
        <v>187806.5</v>
      </c>
      <c r="E58" s="31">
        <f t="shared" si="25"/>
        <v>1553288.1</v>
      </c>
      <c r="F58" s="31">
        <f t="shared" si="25"/>
        <v>6241140.5</v>
      </c>
      <c r="G58" s="31">
        <f t="shared" si="25"/>
        <v>91145</v>
      </c>
      <c r="H58" s="31">
        <f t="shared" si="25"/>
        <v>6352025.5</v>
      </c>
      <c r="I58" s="31">
        <f t="shared" si="25"/>
        <v>191724</v>
      </c>
      <c r="J58" s="31">
        <f t="shared" si="25"/>
        <v>2617.5</v>
      </c>
      <c r="K58" s="31">
        <f t="shared" si="25"/>
        <v>203281.5</v>
      </c>
      <c r="L58" s="31">
        <f t="shared" si="25"/>
        <v>9023283</v>
      </c>
      <c r="M58" s="31">
        <f t="shared" si="25"/>
        <v>301048.5</v>
      </c>
      <c r="N58" s="31">
        <f t="shared" si="25"/>
        <v>9193306</v>
      </c>
      <c r="O58" s="2"/>
      <c r="P58" s="24">
        <f t="shared" ref="P58:AA58" si="26">MEDIAN(P5:P52)</f>
        <v>567984</v>
      </c>
      <c r="Q58" s="24">
        <f t="shared" si="26"/>
        <v>407483.5</v>
      </c>
      <c r="R58" s="24">
        <f t="shared" si="26"/>
        <v>975058</v>
      </c>
      <c r="S58" s="24">
        <f t="shared" si="26"/>
        <v>106688.5</v>
      </c>
      <c r="T58" s="24">
        <f t="shared" si="26"/>
        <v>654</v>
      </c>
      <c r="U58" s="24">
        <f t="shared" si="26"/>
        <v>110339.5</v>
      </c>
      <c r="V58" s="24">
        <f t="shared" si="26"/>
        <v>60473.5</v>
      </c>
      <c r="W58" s="24">
        <f t="shared" si="26"/>
        <v>21661.5</v>
      </c>
      <c r="X58" s="24">
        <f t="shared" si="26"/>
        <v>97237</v>
      </c>
      <c r="Y58" s="24">
        <f t="shared" si="26"/>
        <v>761507</v>
      </c>
      <c r="Z58" s="24">
        <f t="shared" si="26"/>
        <v>431870.5</v>
      </c>
      <c r="AA58" s="24">
        <f t="shared" si="26"/>
        <v>1279553</v>
      </c>
      <c r="AB58" s="2"/>
      <c r="AC58" s="24">
        <f t="shared" ref="AC58:AP58" si="27">MEDIAN(AC5:AC52)</f>
        <v>3400189</v>
      </c>
      <c r="AD58" s="24">
        <f t="shared" si="27"/>
        <v>294949</v>
      </c>
      <c r="AE58" s="24">
        <f t="shared" si="27"/>
        <v>109268.5</v>
      </c>
      <c r="AF58" s="24">
        <f t="shared" si="27"/>
        <v>3559107</v>
      </c>
      <c r="AG58" s="24">
        <f t="shared" si="27"/>
        <v>1409023</v>
      </c>
      <c r="AH58" s="24">
        <f t="shared" si="27"/>
        <v>2139815</v>
      </c>
      <c r="AI58" s="24">
        <f t="shared" si="27"/>
        <v>320</v>
      </c>
      <c r="AJ58" s="24">
        <f t="shared" si="27"/>
        <v>3312685.5</v>
      </c>
      <c r="AK58" s="24">
        <f t="shared" si="27"/>
        <v>88883</v>
      </c>
      <c r="AL58" s="24">
        <f t="shared" si="27"/>
        <v>5657</v>
      </c>
      <c r="AM58" s="24">
        <f t="shared" si="27"/>
        <v>29722.5</v>
      </c>
      <c r="AN58" s="24">
        <f t="shared" si="27"/>
        <v>7931334</v>
      </c>
      <c r="AO58" s="24">
        <f t="shared" si="27"/>
        <v>123143.5</v>
      </c>
      <c r="AP58" s="24">
        <f t="shared" si="27"/>
        <v>7525998.5</v>
      </c>
      <c r="AQ58" s="2"/>
      <c r="AR58" s="24">
        <f>MEDIAN(AR5:AR52)</f>
        <v>4266</v>
      </c>
      <c r="AS58" s="24">
        <f>MEDIAN(AS5:AS52)</f>
        <v>3093</v>
      </c>
      <c r="AT58" s="24">
        <f>MEDIAN(AT5:AT52)</f>
        <v>1462</v>
      </c>
      <c r="AU58" s="2"/>
      <c r="AV58" s="32">
        <f t="shared" ref="AV58:BC58" si="28">MEDIAN(AV5:AV52)</f>
        <v>6404862.5</v>
      </c>
      <c r="AW58" s="32">
        <f t="shared" si="28"/>
        <v>127920</v>
      </c>
      <c r="AX58" s="32">
        <f t="shared" si="28"/>
        <v>6772302</v>
      </c>
      <c r="AY58" s="32">
        <f t="shared" si="28"/>
        <v>277000</v>
      </c>
      <c r="AZ58" s="32">
        <f t="shared" si="28"/>
        <v>7223489.5</v>
      </c>
      <c r="BA58" s="32">
        <f t="shared" si="28"/>
        <v>1240259</v>
      </c>
      <c r="BB58" s="32">
        <f t="shared" si="28"/>
        <v>9193306</v>
      </c>
      <c r="BC58" s="32">
        <f t="shared" si="28"/>
        <v>17104952.5</v>
      </c>
      <c r="BD58" s="2"/>
      <c r="BE58" s="24">
        <f>MEDIAN(BE5:BE52)</f>
        <v>76.599999999999994</v>
      </c>
      <c r="BF58" s="24">
        <f>MEDIAN(BF5:BF52)</f>
        <v>2.4</v>
      </c>
      <c r="BG58" s="24">
        <f>MEDIAN(BG5:BG52)</f>
        <v>80.900000000000006</v>
      </c>
      <c r="BH58" s="19"/>
      <c r="BI58" s="19"/>
      <c r="BJ58" s="19"/>
      <c r="BK58" s="19"/>
      <c r="BL58" s="19"/>
      <c r="BM58" s="19"/>
      <c r="BN58" s="19"/>
      <c r="BO58" s="19"/>
      <c r="BP58" s="19"/>
      <c r="BQ58" s="19"/>
      <c r="BR58" s="19"/>
      <c r="BS58" s="2"/>
      <c r="BT58" s="24">
        <f t="shared" ref="BT58:CL58" si="29">MEDIAN(BT5:BT52)</f>
        <v>1273</v>
      </c>
      <c r="BU58" s="24">
        <f t="shared" si="29"/>
        <v>1734</v>
      </c>
      <c r="BV58" s="24">
        <f t="shared" si="29"/>
        <v>2924</v>
      </c>
      <c r="BW58" s="24">
        <f t="shared" si="29"/>
        <v>1139</v>
      </c>
      <c r="BX58" s="24">
        <f t="shared" si="29"/>
        <v>1524</v>
      </c>
      <c r="BY58" s="24">
        <f t="shared" si="29"/>
        <v>2663</v>
      </c>
      <c r="BZ58" s="24">
        <f t="shared" si="29"/>
        <v>6611</v>
      </c>
      <c r="CA58" s="24">
        <f t="shared" si="29"/>
        <v>22992</v>
      </c>
      <c r="CB58" s="24">
        <f t="shared" si="29"/>
        <v>1210</v>
      </c>
      <c r="CC58" s="24">
        <f t="shared" si="29"/>
        <v>31145</v>
      </c>
      <c r="CD58" s="24">
        <f t="shared" si="29"/>
        <v>4310</v>
      </c>
      <c r="CE58" s="24">
        <f t="shared" si="29"/>
        <v>16331</v>
      </c>
      <c r="CF58" s="24">
        <f t="shared" si="29"/>
        <v>617</v>
      </c>
      <c r="CG58" s="24">
        <f t="shared" si="29"/>
        <v>21648</v>
      </c>
      <c r="CH58" s="24">
        <f t="shared" si="29"/>
        <v>34767</v>
      </c>
      <c r="CI58" s="24">
        <f t="shared" si="29"/>
        <v>24311</v>
      </c>
      <c r="CJ58" s="24">
        <f t="shared" si="29"/>
        <v>3309</v>
      </c>
      <c r="CK58" s="24">
        <f t="shared" si="29"/>
        <v>2119.5</v>
      </c>
      <c r="CL58" s="24">
        <f t="shared" si="29"/>
        <v>533</v>
      </c>
      <c r="CM58" s="2"/>
      <c r="CN58" s="24">
        <f>MEDIAN(CN5:CN52)</f>
        <v>4</v>
      </c>
      <c r="CO58" s="24">
        <f>MEDIAN(CO5:CO52)</f>
        <v>2390.5</v>
      </c>
      <c r="CP58" s="2"/>
      <c r="CQ58" s="24">
        <f>MEDIAN(CQ5:CQ52)</f>
        <v>21012</v>
      </c>
      <c r="CR58" s="24">
        <f>MEDIAN(CR5:CR52)</f>
        <v>13077.5</v>
      </c>
      <c r="CS58" s="24">
        <f>MEDIAN(CS5:CS52)</f>
        <v>769937</v>
      </c>
    </row>
    <row r="59" spans="1:97" x14ac:dyDescent="0.2">
      <c r="A59" s="17" t="s">
        <v>2</v>
      </c>
      <c r="B59" s="2"/>
      <c r="C59" s="31">
        <f t="shared" ref="C59:N59" si="30">PERCENTILE((C5:C52),0.25)</f>
        <v>544884.4375</v>
      </c>
      <c r="D59" s="31">
        <f t="shared" si="30"/>
        <v>97020</v>
      </c>
      <c r="E59" s="31">
        <f t="shared" si="30"/>
        <v>695017.84250000003</v>
      </c>
      <c r="F59" s="31">
        <f t="shared" si="30"/>
        <v>4217701.5</v>
      </c>
      <c r="G59" s="31">
        <f t="shared" si="30"/>
        <v>26070</v>
      </c>
      <c r="H59" s="31">
        <f t="shared" si="30"/>
        <v>4296477.25</v>
      </c>
      <c r="I59" s="31">
        <f t="shared" si="30"/>
        <v>39164.854999999996</v>
      </c>
      <c r="J59" s="31">
        <f t="shared" si="30"/>
        <v>172.75</v>
      </c>
      <c r="K59" s="31">
        <f t="shared" si="30"/>
        <v>39164.854999999996</v>
      </c>
      <c r="L59" s="31">
        <f t="shared" si="30"/>
        <v>5376032.9824999999</v>
      </c>
      <c r="M59" s="31">
        <f t="shared" si="30"/>
        <v>137523.5</v>
      </c>
      <c r="N59" s="31">
        <f t="shared" si="30"/>
        <v>5685138.5</v>
      </c>
      <c r="O59" s="2"/>
      <c r="P59" s="24">
        <f t="shared" ref="P59:AA59" si="31">PERCENTILE((P5:P52),0.25)</f>
        <v>360315</v>
      </c>
      <c r="Q59" s="24">
        <f t="shared" si="31"/>
        <v>216599</v>
      </c>
      <c r="R59" s="24">
        <f t="shared" si="31"/>
        <v>694991.25</v>
      </c>
      <c r="S59" s="24">
        <f t="shared" si="31"/>
        <v>75551.75</v>
      </c>
      <c r="T59" s="24">
        <f t="shared" si="31"/>
        <v>253.25</v>
      </c>
      <c r="U59" s="24">
        <f t="shared" si="31"/>
        <v>80217.5</v>
      </c>
      <c r="V59" s="24">
        <f t="shared" si="31"/>
        <v>26427.25</v>
      </c>
      <c r="W59" s="24">
        <f t="shared" si="31"/>
        <v>9163.25</v>
      </c>
      <c r="X59" s="24">
        <f t="shared" si="31"/>
        <v>40477</v>
      </c>
      <c r="Y59" s="24">
        <f t="shared" si="31"/>
        <v>552136.5</v>
      </c>
      <c r="Z59" s="24">
        <f t="shared" si="31"/>
        <v>235592.75</v>
      </c>
      <c r="AA59" s="24">
        <f t="shared" si="31"/>
        <v>838988.5</v>
      </c>
      <c r="AB59" s="2"/>
      <c r="AC59" s="24">
        <f t="shared" ref="AC59:AP59" si="32">PERCENTILE((AC5:AC52),0.25)</f>
        <v>1892748.75</v>
      </c>
      <c r="AD59" s="24">
        <f t="shared" si="32"/>
        <v>97080</v>
      </c>
      <c r="AE59" s="24">
        <f t="shared" si="32"/>
        <v>57914</v>
      </c>
      <c r="AF59" s="24">
        <f t="shared" si="32"/>
        <v>1432308.25</v>
      </c>
      <c r="AG59" s="24">
        <f t="shared" si="32"/>
        <v>689116</v>
      </c>
      <c r="AH59" s="24">
        <f t="shared" si="32"/>
        <v>641135</v>
      </c>
      <c r="AI59" s="24">
        <f t="shared" si="32"/>
        <v>154</v>
      </c>
      <c r="AJ59" s="24">
        <f t="shared" si="32"/>
        <v>2187617.75</v>
      </c>
      <c r="AK59" s="24">
        <f t="shared" si="32"/>
        <v>12130</v>
      </c>
      <c r="AL59" s="24">
        <f t="shared" si="32"/>
        <v>2253.25</v>
      </c>
      <c r="AM59" s="24">
        <f t="shared" si="32"/>
        <v>5706.5</v>
      </c>
      <c r="AN59" s="24">
        <f t="shared" si="32"/>
        <v>4327099.5</v>
      </c>
      <c r="AO59" s="24">
        <f t="shared" si="32"/>
        <v>60090</v>
      </c>
      <c r="AP59" s="24">
        <f t="shared" si="32"/>
        <v>3955690.25</v>
      </c>
      <c r="AQ59" s="2"/>
      <c r="AR59" s="24">
        <f>PERCENTILE((AR5:AR52),0.25)</f>
        <v>2523</v>
      </c>
      <c r="AS59" s="24">
        <f>PERCENTILE((AS5:AS52),0.25)</f>
        <v>971</v>
      </c>
      <c r="AT59" s="24">
        <f>PERCENTILE((AT5:AT52),0.25)</f>
        <v>794</v>
      </c>
      <c r="AU59" s="2"/>
      <c r="AV59" s="32">
        <f t="shared" ref="AV59:BC59" si="33">PERCENTILE((AV5:AV52),0.25)</f>
        <v>3982767</v>
      </c>
      <c r="AW59" s="32">
        <f t="shared" si="33"/>
        <v>0</v>
      </c>
      <c r="AX59" s="32">
        <f t="shared" si="33"/>
        <v>4245109.5</v>
      </c>
      <c r="AY59" s="32">
        <f t="shared" si="33"/>
        <v>122574</v>
      </c>
      <c r="AZ59" s="32">
        <f t="shared" si="33"/>
        <v>4639918.25</v>
      </c>
      <c r="BA59" s="32">
        <f t="shared" si="33"/>
        <v>521587.25</v>
      </c>
      <c r="BB59" s="32">
        <f t="shared" si="33"/>
        <v>5685138.6500000004</v>
      </c>
      <c r="BC59" s="32">
        <f t="shared" si="33"/>
        <v>10622723.25</v>
      </c>
      <c r="BD59" s="2"/>
      <c r="BE59" s="24">
        <f>PERCENTILE((BE5:BE52),0.25)</f>
        <v>42.7</v>
      </c>
      <c r="BF59" s="24">
        <f>PERCENTILE((BF5:BF52),0.25)</f>
        <v>0</v>
      </c>
      <c r="BG59" s="24">
        <f>PERCENTILE((BG5:BG52),0.25)</f>
        <v>45.274999999999999</v>
      </c>
      <c r="BH59" s="19"/>
      <c r="BI59" s="19"/>
      <c r="BJ59" s="19"/>
      <c r="BK59" s="19"/>
      <c r="BL59" s="19"/>
      <c r="BM59" s="19"/>
      <c r="BN59" s="19"/>
      <c r="BO59" s="19"/>
      <c r="BP59" s="19"/>
      <c r="BQ59" s="19"/>
      <c r="BR59" s="19"/>
      <c r="BS59" s="2"/>
      <c r="BT59" s="24">
        <f t="shared" ref="BT59:CL59" si="34">PERCENTILE((BT5:BT52),0.25)</f>
        <v>756.5</v>
      </c>
      <c r="BU59" s="24">
        <f t="shared" si="34"/>
        <v>1027</v>
      </c>
      <c r="BV59" s="24">
        <f t="shared" si="34"/>
        <v>1789</v>
      </c>
      <c r="BW59" s="24">
        <f t="shared" si="34"/>
        <v>649</v>
      </c>
      <c r="BX59" s="24">
        <f t="shared" si="34"/>
        <v>888</v>
      </c>
      <c r="BY59" s="24">
        <f t="shared" si="34"/>
        <v>1566.5</v>
      </c>
      <c r="BZ59" s="24">
        <f t="shared" si="34"/>
        <v>4266.5</v>
      </c>
      <c r="CA59" s="24">
        <f t="shared" si="34"/>
        <v>14957</v>
      </c>
      <c r="CB59" s="24">
        <f t="shared" si="34"/>
        <v>801.5</v>
      </c>
      <c r="CC59" s="24">
        <f t="shared" si="34"/>
        <v>23366</v>
      </c>
      <c r="CD59" s="24">
        <f t="shared" si="34"/>
        <v>2627</v>
      </c>
      <c r="CE59" s="24">
        <f t="shared" si="34"/>
        <v>10894</v>
      </c>
      <c r="CF59" s="24">
        <f t="shared" si="34"/>
        <v>328.5</v>
      </c>
      <c r="CG59" s="24">
        <f t="shared" si="34"/>
        <v>14991</v>
      </c>
      <c r="CH59" s="24">
        <f t="shared" si="34"/>
        <v>26199.5</v>
      </c>
      <c r="CI59" s="24">
        <f t="shared" si="34"/>
        <v>16877</v>
      </c>
      <c r="CJ59" s="24">
        <f t="shared" si="34"/>
        <v>916</v>
      </c>
      <c r="CK59" s="24">
        <f t="shared" si="34"/>
        <v>566.25</v>
      </c>
      <c r="CL59" s="24">
        <f t="shared" si="34"/>
        <v>126</v>
      </c>
      <c r="CM59" s="2"/>
      <c r="CN59" s="24">
        <f>PERCENTILE((CN5:CN52),0.25)</f>
        <v>3</v>
      </c>
      <c r="CO59" s="24">
        <f>PERCENTILE((CO5:CO52),0.25)</f>
        <v>1450.75</v>
      </c>
      <c r="CP59" s="2"/>
      <c r="CQ59" s="24">
        <f>PERCENTILE((CQ5:CQ52),0.25)</f>
        <v>11774.5</v>
      </c>
      <c r="CR59" s="24">
        <f>PERCENTILE((CR5:CR52),0.25)</f>
        <v>3197.25</v>
      </c>
      <c r="CS59" s="24">
        <f>PERCENTILE((CS5:CS52),0.25)</f>
        <v>182869</v>
      </c>
    </row>
    <row r="60" spans="1:97" x14ac:dyDescent="0.2">
      <c r="A60" s="17" t="s">
        <v>1</v>
      </c>
      <c r="B60" s="2"/>
      <c r="C60" s="31">
        <f t="shared" ref="C60:N60" si="35">PERCENTILE((C5:C52),0.75)</f>
        <v>2517870.75</v>
      </c>
      <c r="D60" s="31">
        <f t="shared" si="35"/>
        <v>308778</v>
      </c>
      <c r="E60" s="31">
        <f t="shared" si="35"/>
        <v>2679460.25</v>
      </c>
      <c r="F60" s="31">
        <f t="shared" si="35"/>
        <v>9326879.25</v>
      </c>
      <c r="G60" s="31">
        <f t="shared" si="35"/>
        <v>164125</v>
      </c>
      <c r="H60" s="31">
        <f t="shared" si="35"/>
        <v>9531388.75</v>
      </c>
      <c r="I60" s="31">
        <f t="shared" si="35"/>
        <v>1336835.25</v>
      </c>
      <c r="J60" s="31">
        <f t="shared" si="35"/>
        <v>6045.53</v>
      </c>
      <c r="K60" s="31">
        <f t="shared" si="35"/>
        <v>1402286.75</v>
      </c>
      <c r="L60" s="31">
        <f t="shared" si="35"/>
        <v>12397779.75</v>
      </c>
      <c r="M60" s="31">
        <f t="shared" si="35"/>
        <v>548424</v>
      </c>
      <c r="N60" s="31">
        <f t="shared" si="35"/>
        <v>13156290.5</v>
      </c>
      <c r="O60" s="2"/>
      <c r="P60" s="24">
        <f t="shared" ref="P60:AA60" si="36">PERCENTILE((P5:P52),0.75)</f>
        <v>871892.5</v>
      </c>
      <c r="Q60" s="24">
        <f t="shared" si="36"/>
        <v>844982.75</v>
      </c>
      <c r="R60" s="24">
        <f t="shared" si="36"/>
        <v>1518103.5</v>
      </c>
      <c r="S60" s="24">
        <f t="shared" si="36"/>
        <v>146940.5</v>
      </c>
      <c r="T60" s="24">
        <f t="shared" si="36"/>
        <v>4184</v>
      </c>
      <c r="U60" s="24">
        <f t="shared" si="36"/>
        <v>157865.25</v>
      </c>
      <c r="V60" s="24">
        <f t="shared" si="36"/>
        <v>126906.5</v>
      </c>
      <c r="W60" s="24">
        <f t="shared" si="36"/>
        <v>49003.75</v>
      </c>
      <c r="X60" s="24">
        <f t="shared" si="36"/>
        <v>168848</v>
      </c>
      <c r="Y60" s="24">
        <f t="shared" si="36"/>
        <v>1249941.5</v>
      </c>
      <c r="Z60" s="24">
        <f t="shared" si="36"/>
        <v>900269.75</v>
      </c>
      <c r="AA60" s="24">
        <f t="shared" si="36"/>
        <v>1976830.5</v>
      </c>
      <c r="AB60" s="2"/>
      <c r="AC60" s="24">
        <f t="shared" ref="AC60:AP60" si="37">PERCENTILE((AC5:AC52),0.75)</f>
        <v>5037224</v>
      </c>
      <c r="AD60" s="24">
        <f t="shared" si="37"/>
        <v>685751</v>
      </c>
      <c r="AE60" s="24">
        <f t="shared" si="37"/>
        <v>155990</v>
      </c>
      <c r="AF60" s="24">
        <f t="shared" si="37"/>
        <v>6097831.25</v>
      </c>
      <c r="AG60" s="24">
        <f t="shared" si="37"/>
        <v>2910728</v>
      </c>
      <c r="AH60" s="24">
        <f t="shared" si="37"/>
        <v>3746253</v>
      </c>
      <c r="AI60" s="24">
        <f t="shared" si="37"/>
        <v>947</v>
      </c>
      <c r="AJ60" s="24">
        <f t="shared" si="37"/>
        <v>5138128.5</v>
      </c>
      <c r="AK60" s="24">
        <f t="shared" si="37"/>
        <v>208063</v>
      </c>
      <c r="AL60" s="24">
        <f t="shared" si="37"/>
        <v>9231.5</v>
      </c>
      <c r="AM60" s="24">
        <f t="shared" si="37"/>
        <v>161311</v>
      </c>
      <c r="AN60" s="24">
        <f t="shared" si="37"/>
        <v>11766324.5</v>
      </c>
      <c r="AO60" s="24">
        <f t="shared" si="37"/>
        <v>165656.25</v>
      </c>
      <c r="AP60" s="24">
        <f t="shared" si="37"/>
        <v>11541914.5</v>
      </c>
      <c r="AQ60" s="2"/>
      <c r="AR60" s="24">
        <f>PERCENTILE((AR5:AR52),0.75)</f>
        <v>6018</v>
      </c>
      <c r="AS60" s="24">
        <f>PERCENTILE((AS5:AS52),0.75)</f>
        <v>5986</v>
      </c>
      <c r="AT60" s="24">
        <f>PERCENTILE((AT5:AT52),0.75)</f>
        <v>3466</v>
      </c>
      <c r="AU60" s="2"/>
      <c r="AV60" s="32">
        <f t="shared" ref="AV60:BC60" si="38">PERCENTILE((AV5:AV52),0.75)</f>
        <v>9675826.75</v>
      </c>
      <c r="AW60" s="32">
        <f t="shared" si="38"/>
        <v>982007.5</v>
      </c>
      <c r="AX60" s="32">
        <f t="shared" si="38"/>
        <v>10243112.75</v>
      </c>
      <c r="AY60" s="32">
        <f t="shared" si="38"/>
        <v>615177.02500000002</v>
      </c>
      <c r="AZ60" s="32">
        <f t="shared" si="38"/>
        <v>10863820.75</v>
      </c>
      <c r="BA60" s="32">
        <f t="shared" si="38"/>
        <v>2279870</v>
      </c>
      <c r="BB60" s="32">
        <f t="shared" si="38"/>
        <v>13156290.5</v>
      </c>
      <c r="BC60" s="32">
        <f t="shared" si="38"/>
        <v>25336215.890000001</v>
      </c>
      <c r="BD60" s="2"/>
      <c r="BE60" s="24">
        <f>PERCENTILE((BE5:BE52),0.75)</f>
        <v>108.47499999999999</v>
      </c>
      <c r="BF60" s="24">
        <f>PERCENTILE((BF5:BF52),0.75)</f>
        <v>7.8</v>
      </c>
      <c r="BG60" s="24">
        <f>PERCENTILE((BG5:BG52),0.75)</f>
        <v>112.675</v>
      </c>
      <c r="BH60" s="19"/>
      <c r="BI60" s="19"/>
      <c r="BJ60" s="19"/>
      <c r="BK60" s="19"/>
      <c r="BL60" s="19"/>
      <c r="BM60" s="19"/>
      <c r="BN60" s="19"/>
      <c r="BO60" s="19"/>
      <c r="BP60" s="19"/>
      <c r="BQ60" s="19"/>
      <c r="BR60" s="19"/>
      <c r="BS60" s="2"/>
      <c r="BT60" s="24">
        <f t="shared" ref="BT60:CL60" si="39">PERCENTILE((BT5:BT52),0.75)</f>
        <v>1658</v>
      </c>
      <c r="BU60" s="24">
        <f t="shared" si="39"/>
        <v>2485</v>
      </c>
      <c r="BV60" s="24">
        <f t="shared" si="39"/>
        <v>4119.5</v>
      </c>
      <c r="BW60" s="24">
        <f t="shared" si="39"/>
        <v>1480</v>
      </c>
      <c r="BX60" s="24">
        <f t="shared" si="39"/>
        <v>2146</v>
      </c>
      <c r="BY60" s="24">
        <f t="shared" si="39"/>
        <v>3800</v>
      </c>
      <c r="BZ60" s="24">
        <f t="shared" si="39"/>
        <v>9177</v>
      </c>
      <c r="CA60" s="24">
        <f t="shared" si="39"/>
        <v>35087.5</v>
      </c>
      <c r="CB60" s="24">
        <f t="shared" si="39"/>
        <v>1999</v>
      </c>
      <c r="CC60" s="24">
        <f t="shared" si="39"/>
        <v>47761.5</v>
      </c>
      <c r="CD60" s="24">
        <f t="shared" si="39"/>
        <v>6453.5</v>
      </c>
      <c r="CE60" s="24">
        <f t="shared" si="39"/>
        <v>28089</v>
      </c>
      <c r="CF60" s="24">
        <f t="shared" si="39"/>
        <v>1000.5</v>
      </c>
      <c r="CG60" s="24">
        <f t="shared" si="39"/>
        <v>35231</v>
      </c>
      <c r="CH60" s="24">
        <f t="shared" si="39"/>
        <v>52545</v>
      </c>
      <c r="CI60" s="24">
        <f t="shared" si="39"/>
        <v>38740</v>
      </c>
      <c r="CJ60" s="24">
        <f t="shared" si="39"/>
        <v>7304.25</v>
      </c>
      <c r="CK60" s="24">
        <f t="shared" si="39"/>
        <v>4603.75</v>
      </c>
      <c r="CL60" s="24">
        <f t="shared" si="39"/>
        <v>1786</v>
      </c>
      <c r="CM60" s="2"/>
      <c r="CN60" s="24">
        <f>PERCENTILE((CN5:CN52),0.75)</f>
        <v>6</v>
      </c>
      <c r="CO60" s="24">
        <f>PERCENTILE((CO5:CO52),0.75)</f>
        <v>3306.75</v>
      </c>
      <c r="CP60" s="2"/>
      <c r="CQ60" s="24">
        <f>PERCENTILE((CQ5:CQ52),0.75)</f>
        <v>50625.5</v>
      </c>
      <c r="CR60" s="24">
        <f>PERCENTILE((CR5:CR52),0.75)</f>
        <v>28667.5</v>
      </c>
      <c r="CS60" s="24">
        <f>PERCENTILE((CS5:CS52),0.75)</f>
        <v>1881518</v>
      </c>
    </row>
    <row r="61" spans="1:97" x14ac:dyDescent="0.2">
      <c r="A61" s="17" t="s">
        <v>0</v>
      </c>
      <c r="B61" s="25"/>
      <c r="C61" s="18">
        <f t="shared" ref="C61:N61" si="40">COUNTIF(C5:C52,"&lt;&gt;")-COUNTIF(C5:C52,"CP")-COUNTIF(C5:C52,"NU")-COUNTIF(C5:C52,"In Progress")</f>
        <v>46</v>
      </c>
      <c r="D61" s="18">
        <f t="shared" si="40"/>
        <v>46</v>
      </c>
      <c r="E61" s="18">
        <f t="shared" si="40"/>
        <v>46</v>
      </c>
      <c r="F61" s="18">
        <f t="shared" si="40"/>
        <v>46</v>
      </c>
      <c r="G61" s="18">
        <f t="shared" si="40"/>
        <v>45</v>
      </c>
      <c r="H61" s="18">
        <f t="shared" si="40"/>
        <v>46</v>
      </c>
      <c r="I61" s="18">
        <f t="shared" si="40"/>
        <v>44</v>
      </c>
      <c r="J61" s="18">
        <f t="shared" si="40"/>
        <v>38</v>
      </c>
      <c r="K61" s="18">
        <f t="shared" si="40"/>
        <v>44</v>
      </c>
      <c r="L61" s="18">
        <f t="shared" si="40"/>
        <v>46</v>
      </c>
      <c r="M61" s="18">
        <f t="shared" si="40"/>
        <v>46</v>
      </c>
      <c r="N61" s="18">
        <f t="shared" si="40"/>
        <v>46</v>
      </c>
      <c r="O61" s="25"/>
      <c r="P61" s="18">
        <f t="shared" ref="P61:AA61" si="41">COUNTIF(P5:P52,"&lt;&gt;")-COUNTIF(P5:P52,"CP")-COUNTIF(P5:P52,"NU")-COUNTIF(P5:P52,"In Progress")</f>
        <v>46</v>
      </c>
      <c r="Q61" s="18">
        <f t="shared" si="41"/>
        <v>46</v>
      </c>
      <c r="R61" s="18">
        <f t="shared" si="41"/>
        <v>46</v>
      </c>
      <c r="S61" s="18">
        <f t="shared" si="41"/>
        <v>46</v>
      </c>
      <c r="T61" s="18">
        <f t="shared" si="41"/>
        <v>46</v>
      </c>
      <c r="U61" s="18">
        <f t="shared" si="41"/>
        <v>46</v>
      </c>
      <c r="V61" s="18">
        <f t="shared" si="41"/>
        <v>46</v>
      </c>
      <c r="W61" s="18">
        <f t="shared" si="41"/>
        <v>46</v>
      </c>
      <c r="X61" s="18">
        <f t="shared" si="41"/>
        <v>46</v>
      </c>
      <c r="Y61" s="18">
        <f t="shared" si="41"/>
        <v>46</v>
      </c>
      <c r="Z61" s="18">
        <f t="shared" si="41"/>
        <v>46</v>
      </c>
      <c r="AA61" s="18">
        <f t="shared" si="41"/>
        <v>46</v>
      </c>
      <c r="AB61" s="25"/>
      <c r="AC61" s="18">
        <f t="shared" ref="AC61:AP61" si="42">COUNTIF(AC5:AC52,"&lt;&gt;")-COUNTIF(AC5:AC52,"CP")-COUNTIF(AC5:AC52,"NU")-COUNTIF(AC5:AC52,"In Progress")</f>
        <v>40</v>
      </c>
      <c r="AD61" s="18">
        <f t="shared" si="42"/>
        <v>37</v>
      </c>
      <c r="AE61" s="18">
        <f t="shared" si="42"/>
        <v>46</v>
      </c>
      <c r="AF61" s="18">
        <f t="shared" si="42"/>
        <v>46</v>
      </c>
      <c r="AG61" s="18">
        <f t="shared" si="42"/>
        <v>39</v>
      </c>
      <c r="AH61" s="18">
        <f t="shared" si="42"/>
        <v>37</v>
      </c>
      <c r="AI61" s="18">
        <f t="shared" si="42"/>
        <v>33</v>
      </c>
      <c r="AJ61" s="18">
        <f t="shared" si="42"/>
        <v>44</v>
      </c>
      <c r="AK61" s="18">
        <f t="shared" si="42"/>
        <v>32</v>
      </c>
      <c r="AL61" s="18">
        <f t="shared" si="42"/>
        <v>40</v>
      </c>
      <c r="AM61" s="18">
        <f t="shared" si="42"/>
        <v>42</v>
      </c>
      <c r="AN61" s="18">
        <f t="shared" si="42"/>
        <v>43</v>
      </c>
      <c r="AO61" s="18">
        <f t="shared" si="42"/>
        <v>46</v>
      </c>
      <c r="AP61" s="18">
        <f t="shared" si="42"/>
        <v>46</v>
      </c>
      <c r="AQ61" s="25"/>
      <c r="AR61" s="18">
        <f>COUNTIF(AR5:AR52,"&lt;&gt;")-COUNTIF(AR5:AR52,"CP")-COUNTIF(AR5:AR52,"NU")-COUNTIF(AR5:AR52,"In Progress")</f>
        <v>45</v>
      </c>
      <c r="AS61" s="18">
        <f>COUNTIF(AS5:AS52,"&lt;&gt;")-COUNTIF(AS5:AS52,"CP")-COUNTIF(AS5:AS52,"NU")-COUNTIF(AS5:AS52,"In Progress")</f>
        <v>45</v>
      </c>
      <c r="AT61" s="18">
        <f>COUNTIF(AT5:AT52,"&lt;&gt;")-COUNTIF(AT5:AT52,"CP")-COUNTIF(AT5:AT52,"NU")-COUNTIF(AT5:AT52,"In Progress")</f>
        <v>41</v>
      </c>
      <c r="AU61" s="25"/>
      <c r="AV61" s="18">
        <f t="shared" ref="AV61:BC61" si="43">COUNTIF(AV5:AV52,"&lt;&gt;")-COUNTIF(AV5:AV52,"CP")-COUNTIF(AV5:AV52,"NU")-COUNTIF(AV5:AV52,"In Progress")</f>
        <v>46</v>
      </c>
      <c r="AW61" s="18">
        <f t="shared" si="43"/>
        <v>31</v>
      </c>
      <c r="AX61" s="18">
        <f t="shared" si="43"/>
        <v>46</v>
      </c>
      <c r="AY61" s="18">
        <f t="shared" si="43"/>
        <v>43</v>
      </c>
      <c r="AZ61" s="18">
        <f t="shared" si="43"/>
        <v>46</v>
      </c>
      <c r="BA61" s="18">
        <f t="shared" si="43"/>
        <v>44</v>
      </c>
      <c r="BB61" s="18">
        <f t="shared" si="43"/>
        <v>46</v>
      </c>
      <c r="BC61" s="18">
        <f t="shared" si="43"/>
        <v>46</v>
      </c>
      <c r="BD61" s="25"/>
      <c r="BE61" s="18">
        <f>COUNTIF(BE5:BE52,"&lt;&gt;")-COUNTIF(BE5:BE52,"CP")-COUNTIF(BE5:BE52,"NU")-COUNTIF(BE5:BE52,"In Progress")</f>
        <v>46</v>
      </c>
      <c r="BF61" s="18">
        <f>COUNTIF(BF5:BF52,"&lt;&gt;")-COUNTIF(BF5:BF52,"CP")-COUNTIF(BF5:BF52,"NU")-COUNTIF(BF5:BF52,"In Progress")</f>
        <v>37</v>
      </c>
      <c r="BG61" s="18">
        <f>COUNTIF(BG5:BG52,"&lt;&gt;")-COUNTIF(BG5:BG52,"CP")-COUNTIF(BG5:BG52,"NU")-COUNTIF(BG5:BG52,"In Progress")</f>
        <v>46</v>
      </c>
      <c r="BH61" s="19"/>
      <c r="BI61" s="19"/>
      <c r="BJ61" s="19"/>
      <c r="BK61" s="19"/>
      <c r="BL61" s="19"/>
      <c r="BM61" s="19"/>
      <c r="BN61" s="19"/>
      <c r="BO61" s="19"/>
      <c r="BP61" s="19"/>
      <c r="BQ61" s="19"/>
      <c r="BR61" s="19"/>
      <c r="BS61" s="25"/>
      <c r="BT61" s="18">
        <f t="shared" ref="BT61:CL61" si="44">COUNTIF(BT5:BT52,"&lt;&gt;")-COUNTIF(BT5:BT52,"CP")-COUNTIF(BT5:BT52,"NU")-COUNTIF(BT5:BT52,"In Progress")</f>
        <v>47</v>
      </c>
      <c r="BU61" s="18">
        <f t="shared" si="44"/>
        <v>47</v>
      </c>
      <c r="BV61" s="18">
        <f t="shared" si="44"/>
        <v>47</v>
      </c>
      <c r="BW61" s="18">
        <f t="shared" si="44"/>
        <v>47</v>
      </c>
      <c r="BX61" s="18">
        <f t="shared" si="44"/>
        <v>47</v>
      </c>
      <c r="BY61" s="18">
        <f t="shared" si="44"/>
        <v>47</v>
      </c>
      <c r="BZ61" s="18">
        <f t="shared" si="44"/>
        <v>47</v>
      </c>
      <c r="CA61" s="18">
        <f t="shared" si="44"/>
        <v>47</v>
      </c>
      <c r="CB61" s="18">
        <f t="shared" si="44"/>
        <v>47</v>
      </c>
      <c r="CC61" s="18">
        <f t="shared" si="44"/>
        <v>47</v>
      </c>
      <c r="CD61" s="18">
        <f t="shared" si="44"/>
        <v>47</v>
      </c>
      <c r="CE61" s="18">
        <f t="shared" si="44"/>
        <v>47</v>
      </c>
      <c r="CF61" s="18">
        <f t="shared" si="44"/>
        <v>47</v>
      </c>
      <c r="CG61" s="18">
        <f t="shared" si="44"/>
        <v>47</v>
      </c>
      <c r="CH61" s="18">
        <f t="shared" si="44"/>
        <v>47</v>
      </c>
      <c r="CI61" s="18">
        <f t="shared" si="44"/>
        <v>47</v>
      </c>
      <c r="CJ61" s="18">
        <f t="shared" si="44"/>
        <v>46</v>
      </c>
      <c r="CK61" s="18">
        <f t="shared" si="44"/>
        <v>46</v>
      </c>
      <c r="CL61" s="18">
        <f t="shared" si="44"/>
        <v>45</v>
      </c>
      <c r="CM61" s="25"/>
      <c r="CN61" s="18">
        <f>COUNTIF(CN5:CN52,"&lt;&gt;")-COUNTIF(CN5:CN52,"CP")-COUNTIF(CN5:CN52,"NU")-COUNTIF(CN5:CN52,"In Progress")</f>
        <v>46</v>
      </c>
      <c r="CO61" s="18">
        <f>COUNTIF(CO5:CO52,"&lt;&gt;")-COUNTIF(CO5:CO52,"CP")-COUNTIF(CO5:CO52,"NU")-COUNTIF(CO5:CO52,"In Progress")</f>
        <v>44</v>
      </c>
      <c r="CP61" s="25"/>
      <c r="CQ61" s="18">
        <f>COUNTIF(CQ5:CQ52,"&lt;&gt;")-COUNTIF(CQ5:CQ52,"CP")-COUNTIF(CQ5:CQ52,"NU")-COUNTIF(CQ5:CQ52,"In Progress")</f>
        <v>43</v>
      </c>
      <c r="CR61" s="18">
        <f>COUNTIF(CR5:CR52,"&lt;&gt;")-COUNTIF(CR5:CR52,"CP")-COUNTIF(CR5:CR52,"NU")-COUNTIF(CR5:CR52,"In Progress")</f>
        <v>42</v>
      </c>
      <c r="CS61" s="18">
        <f>COUNTIF(CS5:CS52,"&lt;&gt;")-COUNTIF(CS5:CS52,"CP")-COUNTIF(CS5:CS52,"NU")-COUNTIF(CS5:CS52,"In Progress")</f>
        <v>37</v>
      </c>
    </row>
  </sheetData>
  <printOptions gridLines="1" gridLinesSet="0"/>
  <pageMargins left="0.75" right="0.75" top="1" bottom="1" header="0.5" footer="0.5"/>
  <pageSetup paperSize="9" scale="72" fitToWidth="0" fitToHeight="0" orientation="landscape" r:id="rId1"/>
  <headerFooter alignWithMargins="0">
    <oddFooter>&amp;LPrinted &amp;D&amp;RPage &amp;P of &amp;N</oddFooter>
  </headerFooter>
  <colBreaks count="1" manualBreakCount="1">
    <brk id="55"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17E12BF066A2438271FE9729CF9511" ma:contentTypeVersion="13" ma:contentTypeDescription="Create a new document." ma:contentTypeScope="" ma:versionID="9a5556340786942898bb39f4834f70a3">
  <xsd:schema xmlns:xsd="http://www.w3.org/2001/XMLSchema" xmlns:xs="http://www.w3.org/2001/XMLSchema" xmlns:p="http://schemas.microsoft.com/office/2006/metadata/properties" xmlns:ns3="20a0504d-75c9-4fe8-8e2c-e482f0daa896" xmlns:ns4="2cb4ded6-ad09-46e1-b3b4-1908122017c6" targetNamespace="http://schemas.microsoft.com/office/2006/metadata/properties" ma:root="true" ma:fieldsID="4cd8d5cc8c5bf994bf74f86389d81269" ns3:_="" ns4:_="">
    <xsd:import namespace="20a0504d-75c9-4fe8-8e2c-e482f0daa896"/>
    <xsd:import namespace="2cb4ded6-ad09-46e1-b3b4-1908122017c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0504d-75c9-4fe8-8e2c-e482f0daa8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cb4ded6-ad09-46e1-b3b4-1908122017c6"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B36FAA-C0A3-42AF-9B10-62931DE0A7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0504d-75c9-4fe8-8e2c-e482f0daa896"/>
    <ds:schemaRef ds:uri="2cb4ded6-ad09-46e1-b3b4-1908122017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7789A3-06B8-445A-A157-4FBCB5B67279}">
  <ds:schemaRefs>
    <ds:schemaRef ds:uri="http://schemas.microsoft.com/sharepoint/v3/contenttype/forms"/>
  </ds:schemaRefs>
</ds:datastoreItem>
</file>

<file path=customXml/itemProps3.xml><?xml version="1.0" encoding="utf-8"?>
<ds:datastoreItem xmlns:ds="http://schemas.openxmlformats.org/officeDocument/2006/customXml" ds:itemID="{C931244C-0326-4ABC-8645-4AAB26E6DD50}">
  <ds:schemaRefs>
    <ds:schemaRef ds:uri="20a0504d-75c9-4fe8-8e2c-e482f0daa896"/>
    <ds:schemaRef ds:uri="http://purl.org/dc/terms/"/>
    <ds:schemaRef ds:uri="http://schemas.openxmlformats.org/package/2006/metadata/core-properties"/>
    <ds:schemaRef ds:uri="http://purl.org/dc/dcmitype/"/>
    <ds:schemaRef ds:uri="2cb4ded6-ad09-46e1-b3b4-1908122017c6"/>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CAUL 2019</vt:lpstr>
      <vt:lpstr>'CAUL 2019'!Print_Titles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Annalisa Kristof</dc:creator>
  <cp:lastModifiedBy>Mark Sutherland</cp:lastModifiedBy>
  <cp:lastPrinted>2020-10-06T23:08:39Z</cp:lastPrinted>
  <dcterms:created xsi:type="dcterms:W3CDTF">2016-12-05T03:26:25Z</dcterms:created>
  <dcterms:modified xsi:type="dcterms:W3CDTF">2020-10-07T01:56:37Z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0x0101008D17E12BF066A2438271FE9729CF9511</vt:lpwstr>
  </property>
</Properties>
</file>